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89"/>
  </bookViews>
  <sheets>
    <sheet name="UNIDAD 1" sheetId="1" r:id="rId1"/>
    <sheet name="UNIDAD 2" sheetId="2" r:id="rId2"/>
    <sheet name="1er TRIMESTRE SOCIALES" sheetId="3" r:id="rId3"/>
    <sheet name="1er TRIMESTRE" sheetId="4" r:id="rId4"/>
    <sheet name="Hoja1" sheetId="5" r:id="rId5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2" i="2" l="1"/>
  <c r="B41" i="2"/>
  <c r="B40" i="2"/>
  <c r="B39" i="2"/>
  <c r="B38" i="2"/>
  <c r="B37" i="2"/>
  <c r="B36" i="2"/>
  <c r="B35" i="2"/>
  <c r="B34" i="2"/>
  <c r="B33" i="2"/>
  <c r="AI23" i="2"/>
  <c r="AG23" i="2"/>
  <c r="AH23" i="2" s="1"/>
  <c r="AD23" i="2"/>
  <c r="AE23" i="2" s="1"/>
  <c r="AA23" i="2"/>
  <c r="AB23" i="2" s="1"/>
  <c r="X23" i="2"/>
  <c r="Y23" i="2" s="1"/>
  <c r="U23" i="2"/>
  <c r="V23" i="2" s="1"/>
  <c r="R23" i="2"/>
  <c r="S23" i="2" s="1"/>
  <c r="O23" i="2"/>
  <c r="P23" i="2" s="1"/>
  <c r="L23" i="2"/>
  <c r="M23" i="2" s="1"/>
  <c r="I23" i="2"/>
  <c r="J23" i="2" s="1"/>
  <c r="F23" i="2"/>
  <c r="G23" i="2" s="1"/>
  <c r="AI22" i="2"/>
  <c r="G22" i="4" s="1"/>
  <c r="AG22" i="2"/>
  <c r="AH22" i="2" s="1"/>
  <c r="AD22" i="2"/>
  <c r="AE22" i="2" s="1"/>
  <c r="AA22" i="2"/>
  <c r="AB22" i="2" s="1"/>
  <c r="X22" i="2"/>
  <c r="Y22" i="2" s="1"/>
  <c r="U22" i="2"/>
  <c r="V22" i="2" s="1"/>
  <c r="R22" i="2"/>
  <c r="S22" i="2" s="1"/>
  <c r="O22" i="2"/>
  <c r="P22" i="2" s="1"/>
  <c r="L22" i="2"/>
  <c r="M22" i="2" s="1"/>
  <c r="I22" i="2"/>
  <c r="J22" i="2" s="1"/>
  <c r="F22" i="2"/>
  <c r="G22" i="2" s="1"/>
  <c r="AI21" i="2"/>
  <c r="AG21" i="2"/>
  <c r="AH21" i="2" s="1"/>
  <c r="AD21" i="2"/>
  <c r="AE21" i="2" s="1"/>
  <c r="AA21" i="2"/>
  <c r="AB21" i="2" s="1"/>
  <c r="X21" i="2"/>
  <c r="Y21" i="2" s="1"/>
  <c r="U21" i="2"/>
  <c r="V21" i="2" s="1"/>
  <c r="R21" i="2"/>
  <c r="S21" i="2" s="1"/>
  <c r="O21" i="2"/>
  <c r="P21" i="2" s="1"/>
  <c r="L21" i="2"/>
  <c r="M21" i="2" s="1"/>
  <c r="I21" i="2"/>
  <c r="J21" i="2" s="1"/>
  <c r="F21" i="2"/>
  <c r="G21" i="2" s="1"/>
  <c r="AI20" i="2"/>
  <c r="AG20" i="2"/>
  <c r="AH20" i="2" s="1"/>
  <c r="AD20" i="2"/>
  <c r="AE20" i="2" s="1"/>
  <c r="AA20" i="2"/>
  <c r="AB20" i="2" s="1"/>
  <c r="X20" i="2"/>
  <c r="Y20" i="2" s="1"/>
  <c r="U20" i="2"/>
  <c r="V20" i="2" s="1"/>
  <c r="R20" i="2"/>
  <c r="S20" i="2" s="1"/>
  <c r="O20" i="2"/>
  <c r="P20" i="2" s="1"/>
  <c r="L20" i="2"/>
  <c r="M20" i="2" s="1"/>
  <c r="I20" i="2"/>
  <c r="J20" i="2" s="1"/>
  <c r="F20" i="2"/>
  <c r="G20" i="2" s="1"/>
  <c r="AI19" i="2"/>
  <c r="AG19" i="2"/>
  <c r="AH19" i="2" s="1"/>
  <c r="AD19" i="2"/>
  <c r="AE19" i="2" s="1"/>
  <c r="AA19" i="2"/>
  <c r="AB19" i="2" s="1"/>
  <c r="X19" i="2"/>
  <c r="Y19" i="2" s="1"/>
  <c r="U19" i="2"/>
  <c r="V19" i="2" s="1"/>
  <c r="R19" i="2"/>
  <c r="S19" i="2" s="1"/>
  <c r="O19" i="2"/>
  <c r="P19" i="2" s="1"/>
  <c r="L19" i="2"/>
  <c r="M19" i="2" s="1"/>
  <c r="I19" i="2"/>
  <c r="J19" i="2" s="1"/>
  <c r="F19" i="2"/>
  <c r="G19" i="2" s="1"/>
  <c r="AI18" i="2"/>
  <c r="AG18" i="2"/>
  <c r="AH18" i="2" s="1"/>
  <c r="AD18" i="2"/>
  <c r="AE18" i="2" s="1"/>
  <c r="AA18" i="2"/>
  <c r="AB18" i="2" s="1"/>
  <c r="X18" i="2"/>
  <c r="Y18" i="2" s="1"/>
  <c r="U18" i="2"/>
  <c r="V18" i="2" s="1"/>
  <c r="R18" i="2"/>
  <c r="S18" i="2" s="1"/>
  <c r="O18" i="2"/>
  <c r="P18" i="2" s="1"/>
  <c r="L18" i="2"/>
  <c r="M18" i="2" s="1"/>
  <c r="I18" i="2"/>
  <c r="J18" i="2" s="1"/>
  <c r="F18" i="2"/>
  <c r="G18" i="2" s="1"/>
  <c r="AI17" i="2"/>
  <c r="AG17" i="2"/>
  <c r="AH17" i="2" s="1"/>
  <c r="AD17" i="2"/>
  <c r="AE17" i="2" s="1"/>
  <c r="AA17" i="2"/>
  <c r="AB17" i="2" s="1"/>
  <c r="X17" i="2"/>
  <c r="Y17" i="2" s="1"/>
  <c r="U17" i="2"/>
  <c r="V17" i="2" s="1"/>
  <c r="R17" i="2"/>
  <c r="S17" i="2" s="1"/>
  <c r="O17" i="2"/>
  <c r="P17" i="2" s="1"/>
  <c r="L17" i="2"/>
  <c r="M17" i="2" s="1"/>
  <c r="I17" i="2"/>
  <c r="J17" i="2" s="1"/>
  <c r="F17" i="2"/>
  <c r="G17" i="2" s="1"/>
  <c r="AI16" i="2"/>
  <c r="AG16" i="2"/>
  <c r="AH16" i="2" s="1"/>
  <c r="AD16" i="2"/>
  <c r="AE16" i="2" s="1"/>
  <c r="AA16" i="2"/>
  <c r="AB16" i="2" s="1"/>
  <c r="X16" i="2"/>
  <c r="Y16" i="2" s="1"/>
  <c r="U16" i="2"/>
  <c r="V16" i="2" s="1"/>
  <c r="R16" i="2"/>
  <c r="S16" i="2" s="1"/>
  <c r="O16" i="2"/>
  <c r="P16" i="2" s="1"/>
  <c r="L16" i="2"/>
  <c r="M16" i="2" s="1"/>
  <c r="I16" i="2"/>
  <c r="J16" i="2" s="1"/>
  <c r="F16" i="2"/>
  <c r="G16" i="2" s="1"/>
  <c r="AI15" i="2"/>
  <c r="AG15" i="2"/>
  <c r="AH15" i="2" s="1"/>
  <c r="AD15" i="2"/>
  <c r="AE15" i="2" s="1"/>
  <c r="AA15" i="2"/>
  <c r="AB15" i="2" s="1"/>
  <c r="X15" i="2"/>
  <c r="Y15" i="2" s="1"/>
  <c r="U15" i="2"/>
  <c r="V15" i="2" s="1"/>
  <c r="R15" i="2"/>
  <c r="S15" i="2" s="1"/>
  <c r="O15" i="2"/>
  <c r="P15" i="2" s="1"/>
  <c r="L15" i="2"/>
  <c r="M15" i="2" s="1"/>
  <c r="I15" i="2"/>
  <c r="J15" i="2" s="1"/>
  <c r="F15" i="2"/>
  <c r="G15" i="2" s="1"/>
  <c r="AI14" i="2"/>
  <c r="AG14" i="2"/>
  <c r="AH14" i="2" s="1"/>
  <c r="AD14" i="2"/>
  <c r="AE14" i="2" s="1"/>
  <c r="AA14" i="2"/>
  <c r="AB14" i="2" s="1"/>
  <c r="X14" i="2"/>
  <c r="Y14" i="2" s="1"/>
  <c r="U14" i="2"/>
  <c r="V14" i="2" s="1"/>
  <c r="R14" i="2"/>
  <c r="S14" i="2" s="1"/>
  <c r="O14" i="2"/>
  <c r="P14" i="2" s="1"/>
  <c r="L14" i="2"/>
  <c r="M14" i="2" s="1"/>
  <c r="I14" i="2"/>
  <c r="J14" i="2" s="1"/>
  <c r="F14" i="2"/>
  <c r="G14" i="2" s="1"/>
  <c r="AI13" i="2"/>
  <c r="AG13" i="2"/>
  <c r="AH13" i="2" s="1"/>
  <c r="AD13" i="2"/>
  <c r="AE13" i="2" s="1"/>
  <c r="AA13" i="2"/>
  <c r="AB13" i="2" s="1"/>
  <c r="X13" i="2"/>
  <c r="Y13" i="2" s="1"/>
  <c r="U13" i="2"/>
  <c r="V13" i="2" s="1"/>
  <c r="R13" i="2"/>
  <c r="S13" i="2" s="1"/>
  <c r="O13" i="2"/>
  <c r="P13" i="2" s="1"/>
  <c r="L13" i="2"/>
  <c r="M13" i="2" s="1"/>
  <c r="I13" i="2"/>
  <c r="J13" i="2" s="1"/>
  <c r="F13" i="2"/>
  <c r="G13" i="2" s="1"/>
  <c r="AI12" i="2"/>
  <c r="AG12" i="2"/>
  <c r="AH12" i="2" s="1"/>
  <c r="AD12" i="2"/>
  <c r="AE12" i="2" s="1"/>
  <c r="AA12" i="2"/>
  <c r="AB12" i="2" s="1"/>
  <c r="X12" i="2"/>
  <c r="Y12" i="2" s="1"/>
  <c r="U12" i="2"/>
  <c r="V12" i="2" s="1"/>
  <c r="R12" i="2"/>
  <c r="S12" i="2" s="1"/>
  <c r="O12" i="2"/>
  <c r="P12" i="2" s="1"/>
  <c r="L12" i="2"/>
  <c r="M12" i="2" s="1"/>
  <c r="I12" i="2"/>
  <c r="J12" i="2" s="1"/>
  <c r="F12" i="2"/>
  <c r="G12" i="2" s="1"/>
  <c r="AI11" i="2"/>
  <c r="AG11" i="2"/>
  <c r="AH11" i="2" s="1"/>
  <c r="AD11" i="2"/>
  <c r="AE11" i="2" s="1"/>
  <c r="AA11" i="2"/>
  <c r="AB11" i="2" s="1"/>
  <c r="X11" i="2"/>
  <c r="Y11" i="2" s="1"/>
  <c r="U11" i="2"/>
  <c r="V11" i="2" s="1"/>
  <c r="R11" i="2"/>
  <c r="S11" i="2" s="1"/>
  <c r="O11" i="2"/>
  <c r="P11" i="2" s="1"/>
  <c r="L11" i="2"/>
  <c r="M11" i="2" s="1"/>
  <c r="I11" i="2"/>
  <c r="J11" i="2" s="1"/>
  <c r="F11" i="2"/>
  <c r="G11" i="2" s="1"/>
  <c r="AI10" i="2"/>
  <c r="AG10" i="2"/>
  <c r="AH10" i="2" s="1"/>
  <c r="AD10" i="2"/>
  <c r="AE10" i="2" s="1"/>
  <c r="AA10" i="2"/>
  <c r="AB10" i="2" s="1"/>
  <c r="X10" i="2"/>
  <c r="Y10" i="2" s="1"/>
  <c r="U10" i="2"/>
  <c r="V10" i="2" s="1"/>
  <c r="R10" i="2"/>
  <c r="S10" i="2" s="1"/>
  <c r="O10" i="2"/>
  <c r="P10" i="2" s="1"/>
  <c r="L10" i="2"/>
  <c r="M10" i="2" s="1"/>
  <c r="I10" i="2"/>
  <c r="J10" i="2" s="1"/>
  <c r="F10" i="2"/>
  <c r="G10" i="2" s="1"/>
  <c r="AI9" i="2"/>
  <c r="AG9" i="2"/>
  <c r="AH9" i="2" s="1"/>
  <c r="AD9" i="2"/>
  <c r="AE9" i="2" s="1"/>
  <c r="AA9" i="2"/>
  <c r="AB9" i="2" s="1"/>
  <c r="X9" i="2"/>
  <c r="Y9" i="2" s="1"/>
  <c r="U9" i="2"/>
  <c r="V9" i="2" s="1"/>
  <c r="R9" i="2"/>
  <c r="S9" i="2" s="1"/>
  <c r="O9" i="2"/>
  <c r="P9" i="2" s="1"/>
  <c r="L9" i="2"/>
  <c r="M9" i="2" s="1"/>
  <c r="I9" i="2"/>
  <c r="J9" i="2" s="1"/>
  <c r="F9" i="2"/>
  <c r="G9" i="2" s="1"/>
  <c r="AI8" i="2"/>
  <c r="AG8" i="2"/>
  <c r="AH8" i="2" s="1"/>
  <c r="AD8" i="2"/>
  <c r="AE8" i="2" s="1"/>
  <c r="AA8" i="2"/>
  <c r="AB8" i="2" s="1"/>
  <c r="X8" i="2"/>
  <c r="Y8" i="2" s="1"/>
  <c r="U8" i="2"/>
  <c r="V8" i="2" s="1"/>
  <c r="R8" i="2"/>
  <c r="S8" i="2" s="1"/>
  <c r="P8" i="2"/>
  <c r="O8" i="2"/>
  <c r="M8" i="2"/>
  <c r="L8" i="2"/>
  <c r="J8" i="2"/>
  <c r="I8" i="2"/>
  <c r="G8" i="2"/>
  <c r="F8" i="2"/>
  <c r="AK7" i="2"/>
  <c r="AI7" i="2"/>
  <c r="G7" i="4" s="1"/>
  <c r="AH7" i="2"/>
  <c r="AG7" i="2"/>
  <c r="AE7" i="2"/>
  <c r="AD7" i="2"/>
  <c r="AB7" i="2"/>
  <c r="AA7" i="2"/>
  <c r="Y7" i="2"/>
  <c r="X7" i="2"/>
  <c r="V7" i="2"/>
  <c r="U7" i="2"/>
  <c r="S7" i="2"/>
  <c r="R7" i="2"/>
  <c r="P7" i="2"/>
  <c r="O7" i="2"/>
  <c r="M7" i="2"/>
  <c r="L7" i="2"/>
  <c r="J7" i="2"/>
  <c r="I7" i="2"/>
  <c r="G7" i="2"/>
  <c r="F7" i="2"/>
  <c r="AK6" i="2"/>
  <c r="AI6" i="2"/>
  <c r="G6" i="4" s="1"/>
  <c r="AH6" i="2"/>
  <c r="AG6" i="2"/>
  <c r="AE6" i="2"/>
  <c r="AD6" i="2"/>
  <c r="AB6" i="2"/>
  <c r="AA6" i="2"/>
  <c r="Y6" i="2"/>
  <c r="X6" i="2"/>
  <c r="V6" i="2"/>
  <c r="U6" i="2"/>
  <c r="S6" i="2"/>
  <c r="R6" i="2"/>
  <c r="P6" i="2"/>
  <c r="O6" i="2"/>
  <c r="M6" i="2"/>
  <c r="L6" i="2"/>
  <c r="J6" i="2"/>
  <c r="I6" i="2"/>
  <c r="G6" i="2"/>
  <c r="F6" i="2"/>
  <c r="AK5" i="2"/>
  <c r="AI5" i="2"/>
  <c r="AH5" i="2"/>
  <c r="AG5" i="2"/>
  <c r="AE5" i="2"/>
  <c r="AD5" i="2"/>
  <c r="AB5" i="2"/>
  <c r="AA5" i="2"/>
  <c r="Y5" i="2"/>
  <c r="X5" i="2"/>
  <c r="V5" i="2"/>
  <c r="U5" i="2"/>
  <c r="S5" i="2"/>
  <c r="R5" i="2"/>
  <c r="P5" i="2"/>
  <c r="O5" i="2"/>
  <c r="M5" i="2"/>
  <c r="L5" i="2"/>
  <c r="J5" i="2"/>
  <c r="I5" i="2"/>
  <c r="G5" i="2"/>
  <c r="F5" i="2"/>
  <c r="AK4" i="2"/>
  <c r="AI4" i="2"/>
  <c r="G4" i="4" s="1"/>
  <c r="AH4" i="2"/>
  <c r="AG4" i="2"/>
  <c r="AE4" i="2"/>
  <c r="AD4" i="2"/>
  <c r="AB4" i="2"/>
  <c r="AA4" i="2"/>
  <c r="Y4" i="2"/>
  <c r="X4" i="2"/>
  <c r="V4" i="2"/>
  <c r="U4" i="2"/>
  <c r="S4" i="2"/>
  <c r="R4" i="2"/>
  <c r="P4" i="2"/>
  <c r="O4" i="2"/>
  <c r="M4" i="2"/>
  <c r="L4" i="2"/>
  <c r="J4" i="2"/>
  <c r="I4" i="2"/>
  <c r="G4" i="2"/>
  <c r="F4" i="2"/>
  <c r="AK3" i="2"/>
  <c r="AI3" i="2"/>
  <c r="G3" i="4" s="1"/>
  <c r="AH3" i="2"/>
  <c r="AG3" i="2"/>
  <c r="AE3" i="2"/>
  <c r="AD3" i="2"/>
  <c r="AB3" i="2"/>
  <c r="AA3" i="2"/>
  <c r="Y3" i="2"/>
  <c r="X3" i="2"/>
  <c r="V3" i="2"/>
  <c r="U3" i="2"/>
  <c r="S3" i="2"/>
  <c r="R3" i="2"/>
  <c r="P3" i="2"/>
  <c r="O3" i="2"/>
  <c r="M3" i="2"/>
  <c r="L3" i="2"/>
  <c r="J3" i="2"/>
  <c r="I3" i="2"/>
  <c r="G3" i="2"/>
  <c r="F3" i="2"/>
  <c r="AI23" i="1"/>
  <c r="AG23" i="1"/>
  <c r="AH23" i="1" s="1"/>
  <c r="AD23" i="1"/>
  <c r="AE23" i="1" s="1"/>
  <c r="AA23" i="1"/>
  <c r="AB23" i="1" s="1"/>
  <c r="X23" i="1"/>
  <c r="Y23" i="1" s="1"/>
  <c r="U23" i="1"/>
  <c r="V23" i="1" s="1"/>
  <c r="R23" i="1"/>
  <c r="S23" i="1" s="1"/>
  <c r="O23" i="1"/>
  <c r="P23" i="1" s="1"/>
  <c r="L23" i="1"/>
  <c r="M23" i="1" s="1"/>
  <c r="I23" i="1"/>
  <c r="J23" i="1" s="1"/>
  <c r="F23" i="1"/>
  <c r="G23" i="1" s="1"/>
  <c r="AI22" i="1"/>
  <c r="AG22" i="1"/>
  <c r="AH22" i="1" s="1"/>
  <c r="AD22" i="1"/>
  <c r="AE22" i="1" s="1"/>
  <c r="AA22" i="1"/>
  <c r="AB22" i="1" s="1"/>
  <c r="X22" i="1"/>
  <c r="Y22" i="1" s="1"/>
  <c r="U22" i="1"/>
  <c r="V22" i="1" s="1"/>
  <c r="R22" i="1"/>
  <c r="S22" i="1" s="1"/>
  <c r="O22" i="1"/>
  <c r="P22" i="1" s="1"/>
  <c r="L22" i="1"/>
  <c r="M22" i="1" s="1"/>
  <c r="I22" i="1"/>
  <c r="J22" i="1" s="1"/>
  <c r="F22" i="1"/>
  <c r="G22" i="1" s="1"/>
  <c r="AI21" i="1"/>
  <c r="AG21" i="1"/>
  <c r="AH21" i="1" s="1"/>
  <c r="AD21" i="1"/>
  <c r="AE21" i="1" s="1"/>
  <c r="AA21" i="1"/>
  <c r="AB21" i="1" s="1"/>
  <c r="X21" i="1"/>
  <c r="Y21" i="1" s="1"/>
  <c r="U21" i="1"/>
  <c r="V21" i="1" s="1"/>
  <c r="R21" i="1"/>
  <c r="S21" i="1" s="1"/>
  <c r="O21" i="1"/>
  <c r="P21" i="1" s="1"/>
  <c r="L21" i="1"/>
  <c r="M21" i="1" s="1"/>
  <c r="I21" i="1"/>
  <c r="J21" i="1" s="1"/>
  <c r="F21" i="1"/>
  <c r="G21" i="1" s="1"/>
  <c r="AI20" i="1"/>
  <c r="AG20" i="1"/>
  <c r="AH20" i="1" s="1"/>
  <c r="AD20" i="1"/>
  <c r="AE20" i="1" s="1"/>
  <c r="AA20" i="1"/>
  <c r="AB20" i="1" s="1"/>
  <c r="X20" i="1"/>
  <c r="Y20" i="1" s="1"/>
  <c r="U20" i="1"/>
  <c r="V20" i="1" s="1"/>
  <c r="R20" i="1"/>
  <c r="S20" i="1" s="1"/>
  <c r="O20" i="1"/>
  <c r="P20" i="1" s="1"/>
  <c r="L20" i="1"/>
  <c r="M20" i="1" s="1"/>
  <c r="I20" i="1"/>
  <c r="J20" i="1" s="1"/>
  <c r="F20" i="1"/>
  <c r="G20" i="1" s="1"/>
  <c r="AI19" i="1"/>
  <c r="AG19" i="1"/>
  <c r="AH19" i="1" s="1"/>
  <c r="AD19" i="1"/>
  <c r="AE19" i="1" s="1"/>
  <c r="AA19" i="1"/>
  <c r="AB19" i="1" s="1"/>
  <c r="X19" i="1"/>
  <c r="Y19" i="1" s="1"/>
  <c r="U19" i="1"/>
  <c r="V19" i="1" s="1"/>
  <c r="R19" i="1"/>
  <c r="S19" i="1" s="1"/>
  <c r="O19" i="1"/>
  <c r="P19" i="1" s="1"/>
  <c r="L19" i="1"/>
  <c r="M19" i="1" s="1"/>
  <c r="I19" i="1"/>
  <c r="J19" i="1" s="1"/>
  <c r="F19" i="1"/>
  <c r="G19" i="1" s="1"/>
  <c r="AI18" i="1"/>
  <c r="AG18" i="1"/>
  <c r="AH18" i="1" s="1"/>
  <c r="AD18" i="1"/>
  <c r="AE18" i="1" s="1"/>
  <c r="AA18" i="1"/>
  <c r="AB18" i="1" s="1"/>
  <c r="X18" i="1"/>
  <c r="Y18" i="1" s="1"/>
  <c r="U18" i="1"/>
  <c r="V18" i="1" s="1"/>
  <c r="R18" i="1"/>
  <c r="S18" i="1" s="1"/>
  <c r="O18" i="1"/>
  <c r="P18" i="1" s="1"/>
  <c r="L18" i="1"/>
  <c r="M18" i="1" s="1"/>
  <c r="I18" i="1"/>
  <c r="J18" i="1" s="1"/>
  <c r="F18" i="1"/>
  <c r="G18" i="1" s="1"/>
  <c r="AI17" i="1"/>
  <c r="AG17" i="1"/>
  <c r="AH17" i="1" s="1"/>
  <c r="AD17" i="1"/>
  <c r="AE17" i="1" s="1"/>
  <c r="AA17" i="1"/>
  <c r="AB17" i="1" s="1"/>
  <c r="X17" i="1"/>
  <c r="Y17" i="1" s="1"/>
  <c r="U17" i="1"/>
  <c r="V17" i="1" s="1"/>
  <c r="R17" i="1"/>
  <c r="S17" i="1" s="1"/>
  <c r="O17" i="1"/>
  <c r="P17" i="1" s="1"/>
  <c r="L17" i="1"/>
  <c r="M17" i="1" s="1"/>
  <c r="I17" i="1"/>
  <c r="J17" i="1" s="1"/>
  <c r="F17" i="1"/>
  <c r="G17" i="1" s="1"/>
  <c r="AI16" i="1"/>
  <c r="AG16" i="1"/>
  <c r="AH16" i="1" s="1"/>
  <c r="AD16" i="1"/>
  <c r="AE16" i="1" s="1"/>
  <c r="AA16" i="1"/>
  <c r="AB16" i="1" s="1"/>
  <c r="X16" i="1"/>
  <c r="Y16" i="1" s="1"/>
  <c r="U16" i="1"/>
  <c r="V16" i="1" s="1"/>
  <c r="R16" i="1"/>
  <c r="S16" i="1" s="1"/>
  <c r="O16" i="1"/>
  <c r="P16" i="1" s="1"/>
  <c r="M16" i="1"/>
  <c r="L16" i="1"/>
  <c r="J16" i="1"/>
  <c r="I16" i="1"/>
  <c r="G16" i="1"/>
  <c r="F16" i="1"/>
  <c r="AK15" i="1"/>
  <c r="AI15" i="1"/>
  <c r="F15" i="4" s="1"/>
  <c r="AH15" i="1"/>
  <c r="AG15" i="1"/>
  <c r="AE15" i="1"/>
  <c r="AD15" i="1"/>
  <c r="AB15" i="1"/>
  <c r="AA15" i="1"/>
  <c r="Y15" i="1"/>
  <c r="X15" i="1"/>
  <c r="V15" i="1"/>
  <c r="U15" i="1"/>
  <c r="S15" i="1"/>
  <c r="R15" i="1"/>
  <c r="P15" i="1"/>
  <c r="O15" i="1"/>
  <c r="M15" i="1"/>
  <c r="L15" i="1"/>
  <c r="J15" i="1"/>
  <c r="I15" i="1"/>
  <c r="G15" i="1"/>
  <c r="F15" i="1"/>
  <c r="AK14" i="1"/>
  <c r="AI14" i="1"/>
  <c r="F14" i="4" s="1"/>
  <c r="AH14" i="1"/>
  <c r="AG14" i="1"/>
  <c r="AE14" i="1"/>
  <c r="AD14" i="1"/>
  <c r="AB14" i="1"/>
  <c r="AA14" i="1"/>
  <c r="Y14" i="1"/>
  <c r="X14" i="1"/>
  <c r="V14" i="1"/>
  <c r="U14" i="1"/>
  <c r="S14" i="1"/>
  <c r="R14" i="1"/>
  <c r="P14" i="1"/>
  <c r="O14" i="1"/>
  <c r="M14" i="1"/>
  <c r="L14" i="1"/>
  <c r="J14" i="1"/>
  <c r="I14" i="1"/>
  <c r="G14" i="1"/>
  <c r="F14" i="1"/>
  <c r="AK13" i="1"/>
  <c r="AI13" i="1"/>
  <c r="F13" i="4" s="1"/>
  <c r="AH13" i="1"/>
  <c r="AG13" i="1"/>
  <c r="AE13" i="1"/>
  <c r="AD13" i="1"/>
  <c r="AB13" i="1"/>
  <c r="AA13" i="1"/>
  <c r="Y13" i="1"/>
  <c r="X13" i="1"/>
  <c r="V13" i="1"/>
  <c r="U13" i="1"/>
  <c r="S13" i="1"/>
  <c r="R13" i="1"/>
  <c r="P13" i="1"/>
  <c r="O13" i="1"/>
  <c r="M13" i="1"/>
  <c r="L13" i="1"/>
  <c r="J13" i="1"/>
  <c r="F13" i="1"/>
  <c r="G13" i="1" s="1"/>
  <c r="AI12" i="1"/>
  <c r="F12" i="4" s="1"/>
  <c r="AG12" i="1"/>
  <c r="AH12" i="1" s="1"/>
  <c r="AD12" i="1"/>
  <c r="AE12" i="1" s="1"/>
  <c r="AA12" i="1"/>
  <c r="AB12" i="1" s="1"/>
  <c r="X12" i="1"/>
  <c r="Y12" i="1" s="1"/>
  <c r="U12" i="1"/>
  <c r="V12" i="1" s="1"/>
  <c r="R12" i="1"/>
  <c r="S12" i="1" s="1"/>
  <c r="O12" i="1"/>
  <c r="P12" i="1" s="1"/>
  <c r="L12" i="1"/>
  <c r="M12" i="1" s="1"/>
  <c r="I12" i="1"/>
  <c r="J12" i="1" s="1"/>
  <c r="F12" i="1"/>
  <c r="G12" i="1" s="1"/>
  <c r="AI11" i="1"/>
  <c r="F11" i="4" s="1"/>
  <c r="AG11" i="1"/>
  <c r="AH11" i="1" s="1"/>
  <c r="AD11" i="1"/>
  <c r="AE11" i="1" s="1"/>
  <c r="AA11" i="1"/>
  <c r="AB11" i="1" s="1"/>
  <c r="X11" i="1"/>
  <c r="Y11" i="1" s="1"/>
  <c r="U11" i="1"/>
  <c r="V11" i="1" s="1"/>
  <c r="R11" i="1"/>
  <c r="S11" i="1" s="1"/>
  <c r="O11" i="1"/>
  <c r="P11" i="1" s="1"/>
  <c r="L11" i="1"/>
  <c r="M11" i="1" s="1"/>
  <c r="I11" i="1"/>
  <c r="J11" i="1" s="1"/>
  <c r="F11" i="1"/>
  <c r="G11" i="1" s="1"/>
  <c r="AI10" i="1"/>
  <c r="F10" i="4" s="1"/>
  <c r="AG10" i="1"/>
  <c r="AH10" i="1" s="1"/>
  <c r="AD10" i="1"/>
  <c r="AE10" i="1" s="1"/>
  <c r="AA10" i="1"/>
  <c r="AB10" i="1" s="1"/>
  <c r="X10" i="1"/>
  <c r="Y10" i="1" s="1"/>
  <c r="U10" i="1"/>
  <c r="V10" i="1" s="1"/>
  <c r="R10" i="1"/>
  <c r="S10" i="1" s="1"/>
  <c r="O10" i="1"/>
  <c r="P10" i="1" s="1"/>
  <c r="L10" i="1"/>
  <c r="M10" i="1" s="1"/>
  <c r="I10" i="1"/>
  <c r="J10" i="1" s="1"/>
  <c r="F10" i="1"/>
  <c r="G10" i="1" s="1"/>
  <c r="AI9" i="1"/>
  <c r="F9" i="4" s="1"/>
  <c r="AG9" i="1"/>
  <c r="AH9" i="1" s="1"/>
  <c r="AD9" i="1"/>
  <c r="AE9" i="1" s="1"/>
  <c r="AA9" i="1"/>
  <c r="AB9" i="1" s="1"/>
  <c r="X9" i="1"/>
  <c r="Y9" i="1" s="1"/>
  <c r="U9" i="1"/>
  <c r="V9" i="1" s="1"/>
  <c r="R9" i="1"/>
  <c r="S9" i="1" s="1"/>
  <c r="O9" i="1"/>
  <c r="P9" i="1" s="1"/>
  <c r="L9" i="1"/>
  <c r="M9" i="1" s="1"/>
  <c r="I9" i="1"/>
  <c r="J9" i="1" s="1"/>
  <c r="F9" i="1"/>
  <c r="G9" i="1" s="1"/>
  <c r="AI8" i="1"/>
  <c r="F8" i="4" s="1"/>
  <c r="AG8" i="1"/>
  <c r="AH8" i="1" s="1"/>
  <c r="AD8" i="1"/>
  <c r="AE8" i="1" s="1"/>
  <c r="AA8" i="1"/>
  <c r="AB8" i="1" s="1"/>
  <c r="X8" i="1"/>
  <c r="Y8" i="1" s="1"/>
  <c r="U8" i="1"/>
  <c r="V8" i="1" s="1"/>
  <c r="R8" i="1"/>
  <c r="S8" i="1" s="1"/>
  <c r="O8" i="1"/>
  <c r="P8" i="1" s="1"/>
  <c r="L8" i="1"/>
  <c r="M8" i="1" s="1"/>
  <c r="I8" i="1"/>
  <c r="J8" i="1" s="1"/>
  <c r="F8" i="1"/>
  <c r="G8" i="1" s="1"/>
  <c r="AI7" i="1"/>
  <c r="F7" i="4" s="1"/>
  <c r="H7" i="4" s="1"/>
  <c r="AG7" i="1"/>
  <c r="AH7" i="1" s="1"/>
  <c r="AD7" i="1"/>
  <c r="AE7" i="1" s="1"/>
  <c r="AA7" i="1"/>
  <c r="AB7" i="1" s="1"/>
  <c r="X7" i="1"/>
  <c r="Y7" i="1" s="1"/>
  <c r="U7" i="1"/>
  <c r="V7" i="1" s="1"/>
  <c r="R7" i="1"/>
  <c r="S7" i="1" s="1"/>
  <c r="O7" i="1"/>
  <c r="P7" i="1" s="1"/>
  <c r="L7" i="1"/>
  <c r="M7" i="1" s="1"/>
  <c r="I7" i="1"/>
  <c r="J7" i="1" s="1"/>
  <c r="F7" i="1"/>
  <c r="G7" i="1" s="1"/>
  <c r="AI6" i="1"/>
  <c r="F6" i="4" s="1"/>
  <c r="H6" i="4" s="1"/>
  <c r="AG6" i="1"/>
  <c r="AH6" i="1" s="1"/>
  <c r="AD6" i="1"/>
  <c r="AE6" i="1" s="1"/>
  <c r="AA6" i="1"/>
  <c r="AB6" i="1" s="1"/>
  <c r="X6" i="1"/>
  <c r="Y6" i="1" s="1"/>
  <c r="U6" i="1"/>
  <c r="V6" i="1" s="1"/>
  <c r="R6" i="1"/>
  <c r="S6" i="1" s="1"/>
  <c r="O6" i="1"/>
  <c r="P6" i="1" s="1"/>
  <c r="L6" i="1"/>
  <c r="M6" i="1" s="1"/>
  <c r="I6" i="1"/>
  <c r="J6" i="1" s="1"/>
  <c r="F6" i="1"/>
  <c r="G6" i="1" s="1"/>
  <c r="AI5" i="1"/>
  <c r="F5" i="4" s="1"/>
  <c r="AG5" i="1"/>
  <c r="AH5" i="1" s="1"/>
  <c r="AD5" i="1"/>
  <c r="AE5" i="1" s="1"/>
  <c r="AA5" i="1"/>
  <c r="AB5" i="1" s="1"/>
  <c r="X5" i="1"/>
  <c r="Y5" i="1" s="1"/>
  <c r="U5" i="1"/>
  <c r="V5" i="1" s="1"/>
  <c r="R5" i="1"/>
  <c r="S5" i="1" s="1"/>
  <c r="O5" i="1"/>
  <c r="P5" i="1" s="1"/>
  <c r="L5" i="1"/>
  <c r="M5" i="1" s="1"/>
  <c r="I5" i="1"/>
  <c r="J5" i="1" s="1"/>
  <c r="F5" i="1"/>
  <c r="G5" i="1" s="1"/>
  <c r="AI4" i="1"/>
  <c r="F4" i="4" s="1"/>
  <c r="H4" i="4" s="1"/>
  <c r="AG4" i="1"/>
  <c r="AH4" i="1" s="1"/>
  <c r="AD4" i="1"/>
  <c r="AE4" i="1" s="1"/>
  <c r="AA4" i="1"/>
  <c r="AB4" i="1" s="1"/>
  <c r="X4" i="1"/>
  <c r="Y4" i="1" s="1"/>
  <c r="U4" i="1"/>
  <c r="V4" i="1" s="1"/>
  <c r="R4" i="1"/>
  <c r="S4" i="1" s="1"/>
  <c r="O4" i="1"/>
  <c r="P4" i="1" s="1"/>
  <c r="L4" i="1"/>
  <c r="M4" i="1" s="1"/>
  <c r="I4" i="1"/>
  <c r="J4" i="1" s="1"/>
  <c r="F4" i="1"/>
  <c r="G4" i="1" s="1"/>
  <c r="AI3" i="1"/>
  <c r="F3" i="4" s="1"/>
  <c r="AG3" i="1"/>
  <c r="AH3" i="1" s="1"/>
  <c r="AD3" i="1"/>
  <c r="AE3" i="1" s="1"/>
  <c r="AA3" i="1"/>
  <c r="AB3" i="1" s="1"/>
  <c r="X3" i="1"/>
  <c r="Y3" i="1" s="1"/>
  <c r="U3" i="1"/>
  <c r="V3" i="1" s="1"/>
  <c r="R3" i="1"/>
  <c r="S3" i="1" s="1"/>
  <c r="O3" i="1"/>
  <c r="P3" i="1" s="1"/>
  <c r="L3" i="1"/>
  <c r="M3" i="1" s="1"/>
  <c r="I3" i="1"/>
  <c r="J3" i="1" s="1"/>
  <c r="F3" i="1"/>
  <c r="G3" i="1" s="1"/>
  <c r="F16" i="4" l="1"/>
  <c r="AK16" i="1"/>
  <c r="F18" i="4"/>
  <c r="AK18" i="1"/>
  <c r="F20" i="4"/>
  <c r="AK20" i="1"/>
  <c r="F22" i="4"/>
  <c r="H22" i="4" s="1"/>
  <c r="AK22" i="1"/>
  <c r="F17" i="4"/>
  <c r="AK17" i="1"/>
  <c r="F19" i="4"/>
  <c r="AK19" i="1"/>
  <c r="F21" i="4"/>
  <c r="AK21" i="1"/>
  <c r="F23" i="4"/>
  <c r="AK23" i="1"/>
  <c r="I4" i="4"/>
  <c r="J4" i="4"/>
  <c r="J7" i="4"/>
  <c r="I7" i="4"/>
  <c r="AK3" i="1"/>
  <c r="AK4" i="1"/>
  <c r="AK5" i="1"/>
  <c r="AK6" i="1"/>
  <c r="AK7" i="1"/>
  <c r="AK8" i="1"/>
  <c r="AK9" i="1"/>
  <c r="AK10" i="1"/>
  <c r="AK11" i="1"/>
  <c r="AK12" i="1"/>
  <c r="I22" i="4"/>
  <c r="J22" i="4"/>
  <c r="Q26" i="1"/>
  <c r="Q26" i="2"/>
  <c r="G5" i="4"/>
  <c r="H5" i="4" s="1"/>
  <c r="G8" i="4"/>
  <c r="AK8" i="2"/>
  <c r="G10" i="4"/>
  <c r="AK10" i="2"/>
  <c r="G12" i="4"/>
  <c r="H12" i="4" s="1"/>
  <c r="AK12" i="2"/>
  <c r="G14" i="4"/>
  <c r="H14" i="4" s="1"/>
  <c r="AK14" i="2"/>
  <c r="G16" i="4"/>
  <c r="H16" i="4" s="1"/>
  <c r="AK16" i="2"/>
  <c r="G18" i="4"/>
  <c r="H18" i="4" s="1"/>
  <c r="AK18" i="2"/>
  <c r="G20" i="4"/>
  <c r="H20" i="4" s="1"/>
  <c r="AK20" i="2"/>
  <c r="H3" i="4"/>
  <c r="G26" i="4"/>
  <c r="I6" i="4"/>
  <c r="J6" i="4"/>
  <c r="H8" i="4"/>
  <c r="H10" i="4"/>
  <c r="AH33" i="2"/>
  <c r="AD33" i="2"/>
  <c r="AF33" i="2"/>
  <c r="AB33" i="2"/>
  <c r="AF34" i="2"/>
  <c r="AB34" i="2"/>
  <c r="AH34" i="2"/>
  <c r="AD34" i="2"/>
  <c r="AH35" i="2"/>
  <c r="AD35" i="2"/>
  <c r="AF35" i="2"/>
  <c r="AB35" i="2"/>
  <c r="AF36" i="2"/>
  <c r="AB36" i="2"/>
  <c r="AH36" i="2"/>
  <c r="AD36" i="2"/>
  <c r="AH37" i="2"/>
  <c r="AD37" i="2"/>
  <c r="AF37" i="2"/>
  <c r="AB37" i="2"/>
  <c r="AF38" i="2"/>
  <c r="AB38" i="2"/>
  <c r="AH38" i="2"/>
  <c r="AD38" i="2"/>
  <c r="AH39" i="2"/>
  <c r="AD39" i="2"/>
  <c r="AF39" i="2"/>
  <c r="AB39" i="2"/>
  <c r="AF40" i="2"/>
  <c r="AB40" i="2"/>
  <c r="AH40" i="2"/>
  <c r="AD40" i="2"/>
  <c r="AH41" i="2"/>
  <c r="AD41" i="2"/>
  <c r="AF41" i="2"/>
  <c r="AB41" i="2"/>
  <c r="AF42" i="2"/>
  <c r="AB42" i="2"/>
  <c r="AH42" i="2"/>
  <c r="AD42" i="2"/>
  <c r="G9" i="4"/>
  <c r="H9" i="4" s="1"/>
  <c r="AK9" i="2"/>
  <c r="G11" i="4"/>
  <c r="H11" i="4" s="1"/>
  <c r="AK11" i="2"/>
  <c r="G13" i="4"/>
  <c r="H13" i="4" s="1"/>
  <c r="AK13" i="2"/>
  <c r="G15" i="4"/>
  <c r="H15" i="4" s="1"/>
  <c r="AK15" i="2"/>
  <c r="G17" i="4"/>
  <c r="AK17" i="2"/>
  <c r="G19" i="4"/>
  <c r="H19" i="4" s="1"/>
  <c r="AK19" i="2"/>
  <c r="G21" i="4"/>
  <c r="H21" i="4" s="1"/>
  <c r="AK21" i="2"/>
  <c r="AK22" i="2"/>
  <c r="G23" i="4"/>
  <c r="H23" i="4" s="1"/>
  <c r="AK23" i="2"/>
  <c r="H17" i="4" l="1"/>
  <c r="J17" i="4" s="1"/>
  <c r="J19" i="4"/>
  <c r="I19" i="4"/>
  <c r="J15" i="4"/>
  <c r="I15" i="4"/>
  <c r="J13" i="4"/>
  <c r="I13" i="4"/>
  <c r="J9" i="4"/>
  <c r="I9" i="4"/>
  <c r="I20" i="4"/>
  <c r="J20" i="4"/>
  <c r="I18" i="4"/>
  <c r="J18" i="4"/>
  <c r="I16" i="4"/>
  <c r="J16" i="4"/>
  <c r="I14" i="4"/>
  <c r="J14" i="4"/>
  <c r="I12" i="4"/>
  <c r="J12" i="4"/>
  <c r="J21" i="4"/>
  <c r="I21" i="4"/>
  <c r="J11" i="4"/>
  <c r="I11" i="4"/>
  <c r="J23" i="4"/>
  <c r="I23" i="4"/>
  <c r="J5" i="4"/>
  <c r="I5" i="4"/>
  <c r="I8" i="4"/>
  <c r="J8" i="4"/>
  <c r="J3" i="4"/>
  <c r="I3" i="4"/>
  <c r="Q27" i="2"/>
  <c r="N26" i="2"/>
  <c r="N27" i="2" s="1"/>
  <c r="K26" i="2"/>
  <c r="K27" i="2" s="1"/>
  <c r="I10" i="4"/>
  <c r="J10" i="4"/>
  <c r="G27" i="4"/>
  <c r="F26" i="4"/>
  <c r="F27" i="4" s="1"/>
  <c r="Q27" i="1"/>
  <c r="N26" i="1"/>
  <c r="N27" i="1" s="1"/>
  <c r="I17" i="4" l="1"/>
  <c r="E26" i="4"/>
  <c r="E27" i="4" s="1"/>
  <c r="K26" i="1"/>
  <c r="K27" i="1" s="1"/>
  <c r="E26" i="2"/>
  <c r="E27" i="2" s="1"/>
  <c r="H26" i="2"/>
  <c r="H27" i="2" s="1"/>
  <c r="H26" i="1" l="1"/>
  <c r="H27" i="1" s="1"/>
  <c r="D26" i="4"/>
  <c r="E26" i="1"/>
  <c r="E27" i="1" s="1"/>
  <c r="D27" i="4" l="1"/>
  <c r="C26" i="4"/>
  <c r="C27" i="4" s="1"/>
</calcChain>
</file>

<file path=xl/sharedStrings.xml><?xml version="1.0" encoding="utf-8"?>
<sst xmlns="http://schemas.openxmlformats.org/spreadsheetml/2006/main" count="203" uniqueCount="162">
  <si>
    <t>Nombre</t>
  </si>
  <si>
    <t>NOTA</t>
  </si>
  <si>
    <t>MARIAN ANDREI NEACSU</t>
  </si>
  <si>
    <t>JOSÉ MANUEL BELLIDO DELGADO</t>
  </si>
  <si>
    <t>NEFTALÍ DURÁN IGLESIA</t>
  </si>
  <si>
    <t>JAIRO GARCÍA MUÑOZ</t>
  </si>
  <si>
    <t>IVAN GÓMEZ PALACIO</t>
  </si>
  <si>
    <t>ÁFRICA GONZÁLEZ</t>
  </si>
  <si>
    <t>ALEJANDRA IBAÑEZ</t>
  </si>
  <si>
    <t>MARÍA MANZANO SALSA *</t>
  </si>
  <si>
    <t>ADRIANA MORÓN GÓMEZ</t>
  </si>
  <si>
    <t>AISHA MSAAD FERNANDEZ</t>
  </si>
  <si>
    <t>RAFAEL MUÑOZ RIVERA</t>
  </si>
  <si>
    <t>SANTIAGO ORDOÑEZ ROSA</t>
  </si>
  <si>
    <t>MARTA PACHECO VALLE</t>
  </si>
  <si>
    <t>LUCIA PADILLA BAUTISTA</t>
  </si>
  <si>
    <t>AINHOA RAMIREZ  GÓMEZ</t>
  </si>
  <si>
    <t>NEREA REALES TEJADA</t>
  </si>
  <si>
    <t>HUGO ROJAS SABORIDO</t>
  </si>
  <si>
    <t>SABRINA SAHIB SOUROUR</t>
  </si>
  <si>
    <t>GABRIEL SERRANO  MUÑOZ</t>
  </si>
  <si>
    <t>SHEILA VÁZQUEZ GÓMEZ</t>
  </si>
  <si>
    <t>MANUEL VENEGAS GONZÁLEZ</t>
  </si>
  <si>
    <t>UNIDAD 1</t>
  </si>
  <si>
    <t>SB</t>
  </si>
  <si>
    <t>NT</t>
  </si>
  <si>
    <t>BI</t>
  </si>
  <si>
    <t>SU</t>
  </si>
  <si>
    <t>IN</t>
  </si>
  <si>
    <t>ESTÁNDARES DE APRENDIZAJE EVALUABLES</t>
  </si>
  <si>
    <t>Excelente</t>
  </si>
  <si>
    <t>Satisfactorio</t>
  </si>
  <si>
    <t>Elemental</t>
  </si>
  <si>
    <t>Inadecuado</t>
  </si>
  <si>
    <t>Resultados globales</t>
  </si>
  <si>
    <t>90% - 100%</t>
  </si>
  <si>
    <t>60% - 90%</t>
  </si>
  <si>
    <t>50% - 60%</t>
  </si>
  <si>
    <t>CRITERIOS DE EVALUACIÓN</t>
  </si>
  <si>
    <t>CONTENIDOS</t>
  </si>
  <si>
    <t>CC.CC.</t>
  </si>
  <si>
    <t>ESTÁNDARES DE APREND.</t>
  </si>
  <si>
    <t>No une correctamente ningún punto.</t>
  </si>
  <si>
    <t>No colorea adecuadamente ningún astro.</t>
  </si>
  <si>
    <t>No completa ninguna de las respuestas.</t>
  </si>
  <si>
    <t>No completa correctamente ningún recuadro.</t>
  </si>
  <si>
    <t>no tacha ninguno correctamente.</t>
  </si>
  <si>
    <t>No rellena adecuadamente ningún recuadro.</t>
  </si>
  <si>
    <t>no responde correctamente a ninguna de las preguntas.</t>
  </si>
  <si>
    <t>No tacha ningún término correcto.</t>
  </si>
  <si>
    <t>No completa correctamente ni las fases lunares ni sabe cuánto dura el movimiento de traslación.</t>
  </si>
  <si>
    <t>COMPLETA</t>
  </si>
  <si>
    <t>SEÑALA LAS CAPAS</t>
  </si>
  <si>
    <t>RELACIONA</t>
  </si>
  <si>
    <t>RODEA CON SU COLOR CORRESPONDIENTE</t>
  </si>
  <si>
    <t>COMPLETA CON EL TÉRMINO ADECUADO</t>
  </si>
  <si>
    <t>COMPLETA EL ESQUEMA</t>
  </si>
  <si>
    <t>CAMBIOS DE ESTADOS</t>
  </si>
  <si>
    <t>AGUA</t>
  </si>
  <si>
    <t>USOS DEL AGUA</t>
  </si>
  <si>
    <t>THE WEATHER</t>
  </si>
  <si>
    <t>UNIDAD 2</t>
  </si>
  <si>
    <t>SOCIALES 3ºB</t>
  </si>
  <si>
    <t>C. SOCIALES                  CONTROL UNIDAD 2</t>
  </si>
  <si>
    <t>UNIDAD 2: ¿QUÉ HAY EN LA TIERRA?</t>
  </si>
  <si>
    <t>Describe la Tierra y su superficie.</t>
  </si>
  <si>
    <t>La forma de la Tierra.</t>
  </si>
  <si>
    <t>CL</t>
  </si>
  <si>
    <t>Describir la forma y las características de la Tierra, su superficie y distingue entre continentes, mares y océanos.</t>
  </si>
  <si>
    <t>Completa el texto correctamente.</t>
  </si>
  <si>
    <t>Completa al menos la mitad de los huecos del texto.</t>
  </si>
  <si>
    <t>Completa al menos tres de los huecos.</t>
  </si>
  <si>
    <t>No completa ninguno de los huecos del texto.</t>
  </si>
  <si>
    <t>Identifica la atmósfera y explica sus principales caracrísticas y su estructura.</t>
  </si>
  <si>
    <t>Las capas de la Tierra.</t>
  </si>
  <si>
    <t>CD</t>
  </si>
  <si>
    <t>Identificar, nombrar y describir las capas de la Tierra.</t>
  </si>
  <si>
    <t>Señala todas las capas correctamente</t>
  </si>
  <si>
    <t>Señala al menos las tres partes básicas.</t>
  </si>
  <si>
    <t>Señala las partes de la Tierra.</t>
  </si>
  <si>
    <t>No señala ninguna de las partes.</t>
  </si>
  <si>
    <t>Identifica los gases que forman el aire.</t>
  </si>
  <si>
    <t>Las capas de la Tierra y su consecuencia.</t>
  </si>
  <si>
    <t>Definir la atmósfera, conocer cómo varía y describir las características de sus capas.</t>
  </si>
  <si>
    <t>Forma correctamente todas las oraciones.</t>
  </si>
  <si>
    <t>Forma al menos tres de las oraciones.</t>
  </si>
  <si>
    <t>Forma dos de las oraciones.</t>
  </si>
  <si>
    <t>Forma al menos una de las oraciones.</t>
  </si>
  <si>
    <t>Valora la importancia del aire y desarrolla estrategias para reducir su contaminaci.</t>
  </si>
  <si>
    <t>Los fenómenos atmosféricos.</t>
  </si>
  <si>
    <t>Identificar y nombrar fenómenos atmosféricos.</t>
  </si>
  <si>
    <t>Rodea correctamente cada concepto con su color</t>
  </si>
  <si>
    <t>Rodea al menos cuatro de los conceptos.</t>
  </si>
  <si>
    <t>Rodea al menos dos conceptos.</t>
  </si>
  <si>
    <t>Rodea solo un concepto.</t>
  </si>
  <si>
    <t>Identifica y explica donde se encuentra el agua y sus cambios de estado.</t>
  </si>
  <si>
    <t>La distribución de las aguas en el planeta.Los cambios de estado del agua.</t>
  </si>
  <si>
    <t>CSYC</t>
  </si>
  <si>
    <t>Explicar la influencia del agua en el paisaje.</t>
  </si>
  <si>
    <t>Complemenos tres de las palabras del texto.</t>
  </si>
  <si>
    <t>Completa al menos dos huecos.</t>
  </si>
  <si>
    <t>Contesta solo a un hueco.</t>
  </si>
  <si>
    <t>Explica los cambios de estado del agua.</t>
  </si>
  <si>
    <t>Los cambios de estado.</t>
  </si>
  <si>
    <t>Explicómo se distribuye el agua en el planeta.</t>
  </si>
  <si>
    <t>Completa el esquema correctamente.</t>
  </si>
  <si>
    <t>Completa al menos cuatro de los dibujos.</t>
  </si>
  <si>
    <t>Completa solo dos de los huecos.</t>
  </si>
  <si>
    <t>Completa solo un dibujo.</t>
  </si>
  <si>
    <t>Describe cómo se realiza la distribución del agua y su depuración.</t>
  </si>
  <si>
    <t>La importancia del agua.</t>
  </si>
  <si>
    <t>Describir los cambios de estado.</t>
  </si>
  <si>
    <t>Conoce todos los cambios de estado.</t>
  </si>
  <si>
    <t>Conoce solo dos de los cambios.</t>
  </si>
  <si>
    <t>Conoce solo uno de los cambios.</t>
  </si>
  <si>
    <t>No conoce ninguno de los cambios.</t>
  </si>
  <si>
    <t>Valora la importancia del agua, de reducir o evitar su contaminación y ahorro.</t>
  </si>
  <si>
    <t>El consumo del agua.</t>
  </si>
  <si>
    <t>Explicar el proceso de la depuración de aguas residuales.</t>
  </si>
  <si>
    <t>Relaciona todas las definiciones.</t>
  </si>
  <si>
    <t>Relaciona al menos tres.</t>
  </si>
  <si>
    <t>Relaciona solo dos.</t>
  </si>
  <si>
    <t>Relaciona solo una de las definiciones.</t>
  </si>
  <si>
    <t>Explica los usos del agua.</t>
  </si>
  <si>
    <t>Diferentes usos del agua.</t>
  </si>
  <si>
    <t>Explicar usos responsables del agua.</t>
  </si>
  <si>
    <t>Da todos los ejemplos y conoce todos los usos.</t>
  </si>
  <si>
    <t>Da al menos un eemplo y conoce todos los usos.</t>
  </si>
  <si>
    <t>Da  los ejemplos y solo un uso.</t>
  </si>
  <si>
    <t>Da solo algun ejemplo.</t>
  </si>
  <si>
    <t>Conoce la definicion de los elementos que influyen en el tiempo en la segunda .</t>
  </si>
  <si>
    <t>Factores influyentes en el tiempo trabajados en la segunda lengua.</t>
  </si>
  <si>
    <t>Conocer los diferentes elementos que influyen en el tiempo atmosférico en la segunda lengua.</t>
  </si>
  <si>
    <t>Relaciona cada término con sus definiciones en la segunda lengua.</t>
  </si>
  <si>
    <t>Relaciona solo tres correctamente.</t>
  </si>
  <si>
    <t>Relaciona solo una.</t>
  </si>
  <si>
    <t>NOMBRE</t>
  </si>
  <si>
    <t>Cuadernos</t>
  </si>
  <si>
    <t>Actitud y esfuerzo</t>
  </si>
  <si>
    <t>Expresión oral</t>
  </si>
  <si>
    <t>1er TRIMESTRE</t>
  </si>
  <si>
    <t>SÉNECA</t>
  </si>
  <si>
    <t>NEFTALÍ DURÁN IGLESIAS</t>
  </si>
  <si>
    <t>JAIRO GARCÍA MUCHOZ</t>
  </si>
  <si>
    <t>IVÁN GÓMEZ PALACIOS</t>
  </si>
  <si>
    <t>ALEJANDRA IBÁÑEZ</t>
  </si>
  <si>
    <t>MARÍA MANZANO ZARZA</t>
  </si>
  <si>
    <t>AISHA MSSAD FERNÁNDEZ</t>
  </si>
  <si>
    <t>SANTIAGO ORDÓÑEZ ROSA</t>
  </si>
  <si>
    <t>LUCÍA PADILLA BAUTISTA</t>
  </si>
  <si>
    <t>AINHOA RAMÍREZ GÓMEZ</t>
  </si>
  <si>
    <t>GABRIEL SERRANO MUÑOZ</t>
  </si>
  <si>
    <t>Comportamiento</t>
  </si>
  <si>
    <t>Cuaderno</t>
  </si>
  <si>
    <t>Actitud</t>
  </si>
  <si>
    <t>Normas</t>
  </si>
  <si>
    <t>Respeto a los compañeros</t>
  </si>
  <si>
    <t>Cuida el material</t>
  </si>
  <si>
    <t>Orden en material</t>
  </si>
  <si>
    <t>Atención</t>
  </si>
  <si>
    <t>Hábitos adquiridos</t>
  </si>
  <si>
    <t>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</si>
</sst>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8"/>
      <color rgb="FF000000"/>
      <name val="Playtime With Hot Toddies"/>
      <charset val="1"/>
    </font>
    <font>
      <b/>
      <sz val="11"/>
      <color rgb="FF000000"/>
      <name val="Calibri"/>
      <family val="2"/>
      <charset val="1"/>
    </font>
    <font>
      <sz val="9"/>
      <color rgb="FFFF0000"/>
      <name val="Calibri"/>
      <family val="2"/>
      <charset val="1"/>
    </font>
    <font>
      <b/>
      <sz val="9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Arial Narrow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12" fillId="0" borderId="0" applyBorder="0" applyProtection="0"/>
  </cellStyleXfs>
  <cellXfs count="94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" fontId="2" fillId="0" borderId="3" xfId="0" applyNumberFormat="1" applyFont="1" applyBorder="1" applyAlignment="1" applyProtection="1">
      <alignment horizontal="center" vertical="center"/>
      <protection locked="0"/>
    </xf>
    <xf numFmtId="9" fontId="1" fillId="0" borderId="4" xfId="1" applyFont="1" applyBorder="1" applyAlignment="1" applyProtection="1">
      <alignment horizontal="center" vertical="center"/>
    </xf>
    <xf numFmtId="9" fontId="2" fillId="0" borderId="5" xfId="1" applyFont="1" applyBorder="1" applyAlignment="1" applyProtection="1">
      <alignment horizontal="center" vertical="center"/>
    </xf>
    <xf numFmtId="9" fontId="2" fillId="0" borderId="6" xfId="1" applyFont="1" applyBorder="1" applyAlignment="1" applyProtection="1">
      <alignment horizontal="center" vertical="center"/>
    </xf>
    <xf numFmtId="9" fontId="0" fillId="0" borderId="7" xfId="1" applyFont="1" applyBorder="1" applyAlignment="1" applyProtection="1">
      <alignment horizontal="center" vertical="center"/>
    </xf>
    <xf numFmtId="10" fontId="0" fillId="0" borderId="0" xfId="0" applyNumberFormat="1" applyProtection="1">
      <protection locked="0"/>
    </xf>
    <xf numFmtId="1" fontId="2" fillId="0" borderId="8" xfId="0" applyNumberFormat="1" applyFont="1" applyBorder="1" applyAlignment="1" applyProtection="1">
      <alignment horizontal="center" vertical="center"/>
      <protection locked="0"/>
    </xf>
    <xf numFmtId="9" fontId="1" fillId="0" borderId="9" xfId="1" applyFont="1" applyBorder="1" applyAlignment="1" applyProtection="1">
      <alignment horizontal="center" vertical="center"/>
    </xf>
    <xf numFmtId="9" fontId="2" fillId="0" borderId="10" xfId="1" applyFont="1" applyBorder="1" applyAlignment="1" applyProtection="1">
      <alignment horizontal="center" vertical="center"/>
    </xf>
    <xf numFmtId="9" fontId="2" fillId="0" borderId="11" xfId="1" applyFont="1" applyBorder="1" applyAlignment="1" applyProtection="1">
      <alignment horizontal="center" vertical="center"/>
    </xf>
    <xf numFmtId="9" fontId="0" fillId="0" borderId="12" xfId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 wrapText="1"/>
      <protection locked="0"/>
    </xf>
    <xf numFmtId="10" fontId="2" fillId="0" borderId="0" xfId="0" applyNumberFormat="1" applyFont="1" applyBorder="1" applyAlignment="1" applyProtection="1">
      <alignment horizontal="center" vertical="center"/>
      <protection locked="0"/>
    </xf>
    <xf numFmtId="10" fontId="1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indent="13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 indent="13"/>
      <protection locked="0"/>
    </xf>
    <xf numFmtId="0" fontId="6" fillId="0" borderId="0" xfId="0" applyFont="1" applyBorder="1" applyAlignment="1" applyProtection="1">
      <alignment horizontal="center" vertical="center" textRotation="70" wrapText="1"/>
      <protection locked="0"/>
    </xf>
    <xf numFmtId="0" fontId="7" fillId="0" borderId="0" xfId="0" applyFont="1" applyBorder="1" applyAlignment="1" applyProtection="1">
      <alignment horizontal="center" vertical="center" textRotation="70" wrapText="1"/>
      <protection locked="0"/>
    </xf>
    <xf numFmtId="0" fontId="4" fillId="0" borderId="0" xfId="0" applyFont="1" applyAlignment="1" applyProtection="1">
      <alignment horizontal="left" vertical="center" wrapText="1" indent="13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9" fontId="10" fillId="0" borderId="18" xfId="0" applyNumberFormat="1" applyFont="1" applyBorder="1" applyAlignment="1" applyProtection="1">
      <alignment horizontal="center" vertical="center"/>
      <protection locked="0"/>
    </xf>
    <xf numFmtId="9" fontId="10" fillId="0" borderId="19" xfId="0" applyNumberFormat="1" applyFont="1" applyBorder="1" applyAlignment="1" applyProtection="1">
      <alignment horizontal="center" vertical="center"/>
      <protection locked="0"/>
    </xf>
    <xf numFmtId="9" fontId="10" fillId="0" borderId="20" xfId="0" applyNumberFormat="1" applyFont="1" applyBorder="1" applyAlignment="1" applyProtection="1">
      <alignment vertical="center"/>
      <protection locked="0"/>
    </xf>
    <xf numFmtId="9" fontId="10" fillId="0" borderId="21" xfId="0" applyNumberFormat="1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indent="2"/>
    </xf>
    <xf numFmtId="2" fontId="0" fillId="0" borderId="22" xfId="0" applyNumberFormat="1" applyBorder="1" applyAlignment="1" applyProtection="1">
      <alignment horizontal="center" vertical="center"/>
      <protection locked="0"/>
    </xf>
    <xf numFmtId="2" fontId="0" fillId="0" borderId="23" xfId="0" applyNumberFormat="1" applyBorder="1" applyAlignment="1" applyProtection="1">
      <alignment horizontal="center" vertical="center"/>
      <protection locked="0"/>
    </xf>
    <xf numFmtId="2" fontId="0" fillId="0" borderId="24" xfId="0" applyNumberFormat="1" applyBorder="1" applyAlignment="1" applyProtection="1">
      <alignment horizontal="center" vertical="center"/>
      <protection locked="0"/>
    </xf>
    <xf numFmtId="2" fontId="0" fillId="0" borderId="25" xfId="0" applyNumberFormat="1" applyBorder="1" applyAlignment="1" applyProtection="1">
      <alignment horizontal="center" vertical="center"/>
      <protection locked="0"/>
    </xf>
    <xf numFmtId="9" fontId="0" fillId="0" borderId="22" xfId="1" applyFont="1" applyBorder="1" applyAlignment="1" applyProtection="1">
      <alignment horizontal="center" vertical="center"/>
      <protection locked="0"/>
    </xf>
    <xf numFmtId="1" fontId="0" fillId="0" borderId="26" xfId="0" applyNumberFormat="1" applyBorder="1" applyAlignment="1" applyProtection="1">
      <alignment horizontal="center"/>
      <protection locked="0"/>
    </xf>
    <xf numFmtId="2" fontId="0" fillId="0" borderId="7" xfId="0" applyNumberFormat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horizontal="center" vertical="center"/>
      <protection locked="0"/>
    </xf>
    <xf numFmtId="2" fontId="0" fillId="0" borderId="5" xfId="0" applyNumberFormat="1" applyBorder="1" applyAlignment="1" applyProtection="1">
      <alignment horizontal="center" vertical="center"/>
      <protection locked="0"/>
    </xf>
    <xf numFmtId="9" fontId="0" fillId="0" borderId="7" xfId="1" applyFont="1" applyBorder="1" applyAlignment="1" applyProtection="1">
      <alignment horizontal="center" vertical="center"/>
      <protection locked="0"/>
    </xf>
    <xf numFmtId="1" fontId="0" fillId="0" borderId="27" xfId="0" applyNumberFormat="1" applyBorder="1" applyAlignment="1" applyProtection="1">
      <alignment horizontal="center"/>
      <protection locked="0"/>
    </xf>
    <xf numFmtId="2" fontId="0" fillId="0" borderId="12" xfId="0" applyNumberFormat="1" applyBorder="1" applyAlignment="1" applyProtection="1">
      <alignment horizontal="center" vertical="center"/>
      <protection locked="0"/>
    </xf>
    <xf numFmtId="2" fontId="0" fillId="0" borderId="8" xfId="0" applyNumberFormat="1" applyBorder="1" applyAlignment="1" applyProtection="1">
      <alignment horizontal="center" vertical="center"/>
      <protection locked="0"/>
    </xf>
    <xf numFmtId="2" fontId="0" fillId="0" borderId="9" xfId="0" applyNumberFormat="1" applyBorder="1" applyAlignment="1" applyProtection="1">
      <alignment horizontal="center" vertical="center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9" fontId="0" fillId="0" borderId="12" xfId="1" applyFont="1" applyBorder="1" applyAlignment="1" applyProtection="1">
      <alignment horizontal="center" vertical="center"/>
      <protection locked="0"/>
    </xf>
    <xf numFmtId="1" fontId="0" fillId="0" borderId="28" xfId="0" applyNumberForma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1" fontId="0" fillId="0" borderId="30" xfId="0" applyNumberFormat="1" applyBorder="1" applyAlignment="1" applyProtection="1">
      <alignment horizontal="center" vertical="center"/>
      <protection locked="0"/>
    </xf>
    <xf numFmtId="1" fontId="0" fillId="0" borderId="31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vertical="center"/>
      <protection locked="0"/>
    </xf>
    <xf numFmtId="10" fontId="2" fillId="0" borderId="32" xfId="0" applyNumberFormat="1" applyFont="1" applyBorder="1" applyAlignment="1" applyProtection="1">
      <alignment horizontal="center" vertical="center"/>
      <protection locked="0"/>
    </xf>
    <xf numFmtId="10" fontId="2" fillId="0" borderId="16" xfId="0" applyNumberFormat="1" applyFont="1" applyBorder="1" applyAlignment="1" applyProtection="1">
      <alignment horizontal="center" vertical="center"/>
      <protection locked="0"/>
    </xf>
    <xf numFmtId="10" fontId="2" fillId="0" borderId="0" xfId="0" applyNumberFormat="1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left" vertical="center" wrapText="1" indent="2"/>
      <protection locked="0"/>
    </xf>
    <xf numFmtId="1" fontId="0" fillId="0" borderId="2" xfId="0" applyNumberForma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textRotation="70" wrapText="1"/>
      <protection locked="0"/>
    </xf>
    <xf numFmtId="0" fontId="8" fillId="0" borderId="2" xfId="0" applyFont="1" applyBorder="1" applyAlignment="1" applyProtection="1">
      <alignment horizontal="center" vertical="center" textRotation="70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9" fontId="1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1" fontId="0" fillId="0" borderId="15" xfId="0" applyNumberFormat="1" applyBorder="1" applyAlignment="1" applyProtection="1">
      <alignment horizontal="center" vertical="center"/>
    </xf>
    <xf numFmtId="10" fontId="2" fillId="0" borderId="16" xfId="0" applyNumberFormat="1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/>
      <protection locked="0"/>
    </xf>
    <xf numFmtId="2" fontId="2" fillId="0" borderId="7" xfId="0" applyNumberFormat="1" applyFont="1" applyBorder="1" applyAlignment="1" applyProtection="1">
      <alignment horizontal="center" vertical="center"/>
    </xf>
    <xf numFmtId="2" fontId="2" fillId="0" borderId="12" xfId="0" applyNumberFormat="1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left" vertical="center" indent="2"/>
    </xf>
    <xf numFmtId="2" fontId="2" fillId="0" borderId="7" xfId="0" applyNumberFormat="1" applyFont="1" applyBorder="1" applyAlignment="1" applyProtection="1">
      <alignment horizontal="center" vertical="center" wrapText="1"/>
    </xf>
    <xf numFmtId="9" fontId="10" fillId="0" borderId="17" xfId="0" applyNumberFormat="1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Porcentaje" xfId="1" builtinId="5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78787"/>
      <rgbColor rgb="FF93A9CE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3CA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725990"/>
      <rgbColor rgb="FF969696"/>
      <rgbColor rgb="FF003366"/>
      <rgbColor rgb="FF339966"/>
      <rgbColor rgb="FF003300"/>
      <rgbColor rgb="FF314004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5325036716394802E-2"/>
          <c:y val="0.11488682701968"/>
          <c:w val="0.89472056891087604"/>
          <c:h val="0.662313102062526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'1er TRIMESTRE'!$F$1:$F$1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725990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'1er TRIMESTRE'!$B$2:$B$23</c:f>
              <c:strCache>
                <c:ptCount val="22"/>
                <c:pt idx="0">
                  <c:v>NOMBRE</c:v>
                </c:pt>
                <c:pt idx="1">
                  <c:v>MARIAN ANDREI NEACSU</c:v>
                </c:pt>
                <c:pt idx="2">
                  <c:v>JOSÉ MANUEL BELLIDO DELGADO</c:v>
                </c:pt>
                <c:pt idx="3">
                  <c:v>NEFTALÍ DURÁN IGLESIAS</c:v>
                </c:pt>
                <c:pt idx="4">
                  <c:v>JAIRO GARCÍA MUCHOZ</c:v>
                </c:pt>
                <c:pt idx="5">
                  <c:v>IVÁN GÓMEZ PALACIOS</c:v>
                </c:pt>
                <c:pt idx="6">
                  <c:v>ÁFRICA GONZÁLEZ</c:v>
                </c:pt>
                <c:pt idx="7">
                  <c:v>ALEJANDRA IBÁÑEZ</c:v>
                </c:pt>
                <c:pt idx="8">
                  <c:v>MARÍA MANZANO ZARZA</c:v>
                </c:pt>
                <c:pt idx="9">
                  <c:v>ADRIANA MORÓN GÓMEZ</c:v>
                </c:pt>
                <c:pt idx="10">
                  <c:v>AISHA MSSAD FERNÁNDEZ</c:v>
                </c:pt>
                <c:pt idx="11">
                  <c:v>RAFAEL MUÑOZ RIVERA</c:v>
                </c:pt>
                <c:pt idx="12">
                  <c:v>SANTIAGO ORDÓÑEZ ROSA</c:v>
                </c:pt>
                <c:pt idx="13">
                  <c:v>MARTA PACHECO VALLE</c:v>
                </c:pt>
                <c:pt idx="14">
                  <c:v>LUCÍA PADILLA BAUTISTA</c:v>
                </c:pt>
                <c:pt idx="15">
                  <c:v>AINHOA RAMÍREZ GÓMEZ</c:v>
                </c:pt>
                <c:pt idx="16">
                  <c:v>NEREA REALES TEJADA</c:v>
                </c:pt>
                <c:pt idx="17">
                  <c:v>HUGO ROJAS SABORIDO</c:v>
                </c:pt>
                <c:pt idx="18">
                  <c:v>SABRINA SAHIB SOUROUR</c:v>
                </c:pt>
                <c:pt idx="19">
                  <c:v>GABRIEL SERRANO MUÑOZ</c:v>
                </c:pt>
                <c:pt idx="20">
                  <c:v>SHEILA VÁZQUEZ GÓMEZ</c:v>
                </c:pt>
                <c:pt idx="21">
                  <c:v>MANUEL VENEGAS GONZÁLEZ</c:v>
                </c:pt>
              </c:strCache>
            </c:strRef>
          </c:cat>
          <c:val>
            <c:numRef>
              <c:f>'1er TRIMESTRE'!$F$2:$F$23</c:f>
              <c:numCache>
                <c:formatCode>0.00</c:formatCode>
                <c:ptCount val="22"/>
                <c:pt idx="0" formatCode="General">
                  <c:v>0</c:v>
                </c:pt>
                <c:pt idx="1">
                  <c:v>7.5</c:v>
                </c:pt>
                <c:pt idx="2">
                  <c:v>6.5</c:v>
                </c:pt>
                <c:pt idx="3">
                  <c:v>8</c:v>
                </c:pt>
                <c:pt idx="4">
                  <c:v>8.75</c:v>
                </c:pt>
                <c:pt idx="5">
                  <c:v>7.5</c:v>
                </c:pt>
                <c:pt idx="6">
                  <c:v>9</c:v>
                </c:pt>
                <c:pt idx="7">
                  <c:v>8.5</c:v>
                </c:pt>
                <c:pt idx="8">
                  <c:v>6</c:v>
                </c:pt>
                <c:pt idx="9">
                  <c:v>7</c:v>
                </c:pt>
                <c:pt idx="10">
                  <c:v>9</c:v>
                </c:pt>
                <c:pt idx="11">
                  <c:v>6.75</c:v>
                </c:pt>
                <c:pt idx="12">
                  <c:v>6.25</c:v>
                </c:pt>
                <c:pt idx="13">
                  <c:v>9.5</c:v>
                </c:pt>
                <c:pt idx="14">
                  <c:v>6</c:v>
                </c:pt>
                <c:pt idx="15">
                  <c:v>6</c:v>
                </c:pt>
                <c:pt idx="16">
                  <c:v>8.5</c:v>
                </c:pt>
                <c:pt idx="17">
                  <c:v>7.5</c:v>
                </c:pt>
                <c:pt idx="18">
                  <c:v>8</c:v>
                </c:pt>
                <c:pt idx="19">
                  <c:v>9.5</c:v>
                </c:pt>
                <c:pt idx="20">
                  <c:v>9</c:v>
                </c:pt>
                <c:pt idx="21">
                  <c:v>9.25</c:v>
                </c:pt>
              </c:numCache>
            </c:numRef>
          </c:val>
        </c:ser>
        <c:ser>
          <c:idx val="1"/>
          <c:order val="1"/>
          <c:tx>
            <c:strRef>
              <c:f>'1er TRIMESTRE'!$I$1:$I$1</c:f>
              <c:strCache>
                <c:ptCount val="1"/>
              </c:strCache>
            </c:strRef>
          </c:tx>
          <c:spPr>
            <a:solidFill>
              <a:srgbClr val="93A9CE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'1er TRIMESTRE'!$B$2:$B$23</c:f>
              <c:strCache>
                <c:ptCount val="22"/>
                <c:pt idx="0">
                  <c:v>NOMBRE</c:v>
                </c:pt>
                <c:pt idx="1">
                  <c:v>MARIAN ANDREI NEACSU</c:v>
                </c:pt>
                <c:pt idx="2">
                  <c:v>JOSÉ MANUEL BELLIDO DELGADO</c:v>
                </c:pt>
                <c:pt idx="3">
                  <c:v>NEFTALÍ DURÁN IGLESIAS</c:v>
                </c:pt>
                <c:pt idx="4">
                  <c:v>JAIRO GARCÍA MUCHOZ</c:v>
                </c:pt>
                <c:pt idx="5">
                  <c:v>IVÁN GÓMEZ PALACIOS</c:v>
                </c:pt>
                <c:pt idx="6">
                  <c:v>ÁFRICA GONZÁLEZ</c:v>
                </c:pt>
                <c:pt idx="7">
                  <c:v>ALEJANDRA IBÁÑEZ</c:v>
                </c:pt>
                <c:pt idx="8">
                  <c:v>MARÍA MANZANO ZARZA</c:v>
                </c:pt>
                <c:pt idx="9">
                  <c:v>ADRIANA MORÓN GÓMEZ</c:v>
                </c:pt>
                <c:pt idx="10">
                  <c:v>AISHA MSSAD FERNÁNDEZ</c:v>
                </c:pt>
                <c:pt idx="11">
                  <c:v>RAFAEL MUÑOZ RIVERA</c:v>
                </c:pt>
                <c:pt idx="12">
                  <c:v>SANTIAGO ORDÓÑEZ ROSA</c:v>
                </c:pt>
                <c:pt idx="13">
                  <c:v>MARTA PACHECO VALLE</c:v>
                </c:pt>
                <c:pt idx="14">
                  <c:v>LUCÍA PADILLA BAUTISTA</c:v>
                </c:pt>
                <c:pt idx="15">
                  <c:v>AINHOA RAMÍREZ GÓMEZ</c:v>
                </c:pt>
                <c:pt idx="16">
                  <c:v>NEREA REALES TEJADA</c:v>
                </c:pt>
                <c:pt idx="17">
                  <c:v>HUGO ROJAS SABORIDO</c:v>
                </c:pt>
                <c:pt idx="18">
                  <c:v>SABRINA SAHIB SOUROUR</c:v>
                </c:pt>
                <c:pt idx="19">
                  <c:v>GABRIEL SERRANO MUÑOZ</c:v>
                </c:pt>
                <c:pt idx="20">
                  <c:v>SHEILA VÁZQUEZ GÓMEZ</c:v>
                </c:pt>
                <c:pt idx="21">
                  <c:v>MANUEL VENEGAS GONZÁLEZ</c:v>
                </c:pt>
              </c:strCache>
            </c:strRef>
          </c:cat>
          <c:val>
            <c:numRef>
              <c:f>'1er TRIMESTRE'!$I$2:$I$23</c:f>
              <c:numCache>
                <c:formatCode>0%</c:formatCode>
                <c:ptCount val="22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974592"/>
        <c:axId val="84984576"/>
      </c:barChart>
      <c:catAx>
        <c:axId val="8497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90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es-ES"/>
          </a:p>
        </c:txPr>
        <c:crossAx val="84984576"/>
        <c:crosses val="autoZero"/>
        <c:auto val="1"/>
        <c:lblAlgn val="ctr"/>
        <c:lblOffset val="100"/>
        <c:noMultiLvlLbl val="1"/>
      </c:catAx>
      <c:valAx>
        <c:axId val="84984576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es-ES"/>
          </a:p>
        </c:txPr>
        <c:crossAx val="84974592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01925471788485"/>
          <c:y val="1.10036678892964E-2"/>
          <c:w val="0.75289778714436295"/>
          <c:h val="0.425586306546626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3CAFF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'1er TRIMESTRE'!$B$1:$B$23</c:f>
              <c:strCache>
                <c:ptCount val="23"/>
                <c:pt idx="1">
                  <c:v>NOMBRE</c:v>
                </c:pt>
                <c:pt idx="2">
                  <c:v>MARIAN ANDREI NEACSU</c:v>
                </c:pt>
                <c:pt idx="3">
                  <c:v>JOSÉ MANUEL BELLIDO DELGADO</c:v>
                </c:pt>
                <c:pt idx="4">
                  <c:v>NEFTALÍ DURÁN IGLESIAS</c:v>
                </c:pt>
                <c:pt idx="5">
                  <c:v>JAIRO GARCÍA MUCHOZ</c:v>
                </c:pt>
                <c:pt idx="6">
                  <c:v>IVÁN GÓMEZ PALACIOS</c:v>
                </c:pt>
                <c:pt idx="7">
                  <c:v>ÁFRICA GONZÁLEZ</c:v>
                </c:pt>
                <c:pt idx="8">
                  <c:v>ALEJANDRA IBÁÑEZ</c:v>
                </c:pt>
                <c:pt idx="9">
                  <c:v>MARÍA MANZANO ZARZA</c:v>
                </c:pt>
                <c:pt idx="10">
                  <c:v>ADRIANA MORÓN GÓMEZ</c:v>
                </c:pt>
                <c:pt idx="11">
                  <c:v>AISHA MSSAD FERNÁNDEZ</c:v>
                </c:pt>
                <c:pt idx="12">
                  <c:v>RAFAEL MUÑOZ RIVERA</c:v>
                </c:pt>
                <c:pt idx="13">
                  <c:v>SANTIAGO ORDÓÑEZ ROSA</c:v>
                </c:pt>
                <c:pt idx="14">
                  <c:v>MARTA PACHECO VALLE</c:v>
                </c:pt>
                <c:pt idx="15">
                  <c:v>LUCÍA PADILLA BAUTISTA</c:v>
                </c:pt>
                <c:pt idx="16">
                  <c:v>AINHOA RAMÍREZ GÓMEZ</c:v>
                </c:pt>
                <c:pt idx="17">
                  <c:v>NEREA REALES TEJADA</c:v>
                </c:pt>
                <c:pt idx="18">
                  <c:v>HUGO ROJAS SABORIDO</c:v>
                </c:pt>
                <c:pt idx="19">
                  <c:v>SABRINA SAHIB SOUROUR</c:v>
                </c:pt>
                <c:pt idx="20">
                  <c:v>GABRIEL SERRANO MUÑOZ</c:v>
                </c:pt>
                <c:pt idx="21">
                  <c:v>SHEILA VÁZQUEZ GÓMEZ</c:v>
                </c:pt>
                <c:pt idx="22">
                  <c:v>MANUEL VENEGAS GONZÁLEZ</c:v>
                </c:pt>
              </c:strCache>
            </c:strRef>
          </c:cat>
          <c:val>
            <c:numRef>
              <c:f>'1er TRIMESTRE'!$H$1:$H$23</c:f>
              <c:numCache>
                <c:formatCode>General</c:formatCode>
                <c:ptCount val="23"/>
                <c:pt idx="1">
                  <c:v>0</c:v>
                </c:pt>
                <c:pt idx="2" formatCode="0.00">
                  <c:v>5.7874999999999996</c:v>
                </c:pt>
                <c:pt idx="3" formatCode="0.00">
                  <c:v>6.2874999999999996</c:v>
                </c:pt>
                <c:pt idx="4" formatCode="0.00">
                  <c:v>6.9250000000000007</c:v>
                </c:pt>
                <c:pt idx="5" formatCode="0.00">
                  <c:v>7.5500000000000007</c:v>
                </c:pt>
                <c:pt idx="6" formatCode="0.00">
                  <c:v>8.1</c:v>
                </c:pt>
                <c:pt idx="7" formatCode="0.00">
                  <c:v>8.5374999999999996</c:v>
                </c:pt>
                <c:pt idx="8" formatCode="0.00">
                  <c:v>7.5625</c:v>
                </c:pt>
                <c:pt idx="9" formatCode="0.00">
                  <c:v>5.5500000000000007</c:v>
                </c:pt>
                <c:pt idx="10" formatCode="0.00">
                  <c:v>7.2</c:v>
                </c:pt>
                <c:pt idx="11" formatCode="0.00">
                  <c:v>8.2874999999999996</c:v>
                </c:pt>
                <c:pt idx="12" formatCode="0.00">
                  <c:v>6.75</c:v>
                </c:pt>
                <c:pt idx="13" formatCode="0.00">
                  <c:v>5.9625000000000004</c:v>
                </c:pt>
                <c:pt idx="14" formatCode="0.00">
                  <c:v>8.7249999999999996</c:v>
                </c:pt>
                <c:pt idx="15" formatCode="0.00">
                  <c:v>6.8875000000000002</c:v>
                </c:pt>
                <c:pt idx="16" formatCode="0.00">
                  <c:v>5.9250000000000007</c:v>
                </c:pt>
                <c:pt idx="17" formatCode="0.00">
                  <c:v>7.125</c:v>
                </c:pt>
                <c:pt idx="18" formatCode="0.00">
                  <c:v>6.8625000000000007</c:v>
                </c:pt>
                <c:pt idx="19" formatCode="0.00">
                  <c:v>8.4124999999999996</c:v>
                </c:pt>
                <c:pt idx="20" formatCode="0.00">
                  <c:v>8.7874999999999996</c:v>
                </c:pt>
                <c:pt idx="21" formatCode="0.00">
                  <c:v>7.5125000000000002</c:v>
                </c:pt>
                <c:pt idx="22" formatCode="0.00">
                  <c:v>6.7750000000000004</c:v>
                </c:pt>
              </c:numCache>
            </c:numRef>
          </c:val>
        </c:ser>
        <c:ser>
          <c:idx val="1"/>
          <c:order val="1"/>
          <c:spPr>
            <a:solidFill>
              <a:srgbClr val="314004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'1er TRIMESTRE'!$B$1:$B$23</c:f>
              <c:strCache>
                <c:ptCount val="23"/>
                <c:pt idx="1">
                  <c:v>NOMBRE</c:v>
                </c:pt>
                <c:pt idx="2">
                  <c:v>MARIAN ANDREI NEACSU</c:v>
                </c:pt>
                <c:pt idx="3">
                  <c:v>JOSÉ MANUEL BELLIDO DELGADO</c:v>
                </c:pt>
                <c:pt idx="4">
                  <c:v>NEFTALÍ DURÁN IGLESIAS</c:v>
                </c:pt>
                <c:pt idx="5">
                  <c:v>JAIRO GARCÍA MUCHOZ</c:v>
                </c:pt>
                <c:pt idx="6">
                  <c:v>IVÁN GÓMEZ PALACIOS</c:v>
                </c:pt>
                <c:pt idx="7">
                  <c:v>ÁFRICA GONZÁLEZ</c:v>
                </c:pt>
                <c:pt idx="8">
                  <c:v>ALEJANDRA IBÁÑEZ</c:v>
                </c:pt>
                <c:pt idx="9">
                  <c:v>MARÍA MANZANO ZARZA</c:v>
                </c:pt>
                <c:pt idx="10">
                  <c:v>ADRIANA MORÓN GÓMEZ</c:v>
                </c:pt>
                <c:pt idx="11">
                  <c:v>AISHA MSSAD FERNÁNDEZ</c:v>
                </c:pt>
                <c:pt idx="12">
                  <c:v>RAFAEL MUÑOZ RIVERA</c:v>
                </c:pt>
                <c:pt idx="13">
                  <c:v>SANTIAGO ORDÓÑEZ ROSA</c:v>
                </c:pt>
                <c:pt idx="14">
                  <c:v>MARTA PACHECO VALLE</c:v>
                </c:pt>
                <c:pt idx="15">
                  <c:v>LUCÍA PADILLA BAUTISTA</c:v>
                </c:pt>
                <c:pt idx="16">
                  <c:v>AINHOA RAMÍREZ GÓMEZ</c:v>
                </c:pt>
                <c:pt idx="17">
                  <c:v>NEREA REALES TEJADA</c:v>
                </c:pt>
                <c:pt idx="18">
                  <c:v>HUGO ROJAS SABORIDO</c:v>
                </c:pt>
                <c:pt idx="19">
                  <c:v>SABRINA SAHIB SOUROUR</c:v>
                </c:pt>
                <c:pt idx="20">
                  <c:v>GABRIEL SERRANO MUÑOZ</c:v>
                </c:pt>
                <c:pt idx="21">
                  <c:v>SHEILA VÁZQUEZ GÓMEZ</c:v>
                </c:pt>
                <c:pt idx="22">
                  <c:v>MANUEL VENEGAS GONZÁLEZ</c:v>
                </c:pt>
              </c:strCache>
            </c:strRef>
          </c:cat>
          <c:val>
            <c:numRef>
              <c:f>'1er TRIMESTRE'!$I$1:$I$23</c:f>
              <c:numCache>
                <c:formatCode>General</c:formatCode>
                <c:ptCount val="23"/>
                <c:pt idx="1">
                  <c:v>0</c:v>
                </c:pt>
                <c:pt idx="2" formatCode="0%">
                  <c:v>0</c:v>
                </c:pt>
                <c:pt idx="3" formatCode="0%">
                  <c:v>0</c:v>
                </c:pt>
                <c:pt idx="4" formatCode="0%">
                  <c:v>0</c:v>
                </c:pt>
                <c:pt idx="5" formatCode="0%">
                  <c:v>0</c:v>
                </c:pt>
                <c:pt idx="6" formatCode="0%">
                  <c:v>0</c:v>
                </c:pt>
                <c:pt idx="7" formatCode="0%">
                  <c:v>0</c:v>
                </c:pt>
                <c:pt idx="8" formatCode="0%">
                  <c:v>0</c:v>
                </c:pt>
                <c:pt idx="9" formatCode="0%">
                  <c:v>0</c:v>
                </c:pt>
                <c:pt idx="10" formatCode="0%">
                  <c:v>0</c:v>
                </c:pt>
                <c:pt idx="11" formatCode="0%">
                  <c:v>0</c:v>
                </c:pt>
                <c:pt idx="12" formatCode="0%">
                  <c:v>0</c:v>
                </c:pt>
                <c:pt idx="13" formatCode="0%">
                  <c:v>0</c:v>
                </c:pt>
                <c:pt idx="14" formatCode="0%">
                  <c:v>0</c:v>
                </c:pt>
                <c:pt idx="15" formatCode="0%">
                  <c:v>0</c:v>
                </c:pt>
                <c:pt idx="16" formatCode="0%">
                  <c:v>0</c:v>
                </c:pt>
                <c:pt idx="17" formatCode="0%">
                  <c:v>0</c:v>
                </c:pt>
                <c:pt idx="18" formatCode="0%">
                  <c:v>0</c:v>
                </c:pt>
                <c:pt idx="19" formatCode="0%">
                  <c:v>0</c:v>
                </c:pt>
                <c:pt idx="20" formatCode="0%">
                  <c:v>0</c:v>
                </c:pt>
                <c:pt idx="21" formatCode="0%">
                  <c:v>0</c:v>
                </c:pt>
                <c:pt idx="22" formatCode="0%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5052416"/>
        <c:axId val="85058304"/>
      </c:barChart>
      <c:catAx>
        <c:axId val="8505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s-ES"/>
          </a:p>
        </c:txPr>
        <c:crossAx val="85058304"/>
        <c:crosses val="autoZero"/>
        <c:auto val="1"/>
        <c:lblAlgn val="ctr"/>
        <c:lblOffset val="100"/>
        <c:noMultiLvlLbl val="1"/>
      </c:catAx>
      <c:valAx>
        <c:axId val="85058304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s-ES"/>
          </a:p>
        </c:txPr>
        <c:crossAx val="85052416"/>
        <c:crosses val="autoZero"/>
        <c:crossBetween val="between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27000</xdr:colOff>
      <xdr:row>0</xdr:row>
      <xdr:rowOff>0</xdr:rowOff>
    </xdr:from>
    <xdr:to>
      <xdr:col>12</xdr:col>
      <xdr:colOff>311760</xdr:colOff>
      <xdr:row>37</xdr:row>
      <xdr:rowOff>76680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601200</xdr:colOff>
      <xdr:row>1</xdr:row>
      <xdr:rowOff>147600</xdr:rowOff>
    </xdr:from>
    <xdr:to>
      <xdr:col>6</xdr:col>
      <xdr:colOff>10080</xdr:colOff>
      <xdr:row>7</xdr:row>
      <xdr:rowOff>86400</xdr:rowOff>
    </xdr:to>
    <xdr:sp macro="" textlink="">
      <xdr:nvSpPr>
        <xdr:cNvPr id="3" name="CustomShape 1"/>
        <xdr:cNvSpPr/>
      </xdr:nvSpPr>
      <xdr:spPr>
        <a:xfrm>
          <a:off x="3610800" y="309960"/>
          <a:ext cx="914040" cy="914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90000" tIns="45000" rIns="90000" bIns="45000"/>
        <a:lstStyle/>
        <a:p>
          <a:r>
            <a:rPr lang="es-ES" sz="2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1er TRIMESTRE SOCIALES</a:t>
          </a:r>
          <a:endParaRPr lang="es-ES" sz="120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1922400</xdr:colOff>
      <xdr:row>30</xdr:row>
      <xdr:rowOff>28800</xdr:rowOff>
    </xdr:from>
    <xdr:to>
      <xdr:col>9</xdr:col>
      <xdr:colOff>646560</xdr:colOff>
      <xdr:row>41</xdr:row>
      <xdr:rowOff>123840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4"/>
  <sheetViews>
    <sheetView tabSelected="1" zoomScaleNormal="100" workbookViewId="0">
      <selection activeCell="Q14" sqref="Q14"/>
    </sheetView>
  </sheetViews>
  <sheetFormatPr baseColWidth="10" defaultColWidth="9.140625" defaultRowHeight="15"/>
  <cols>
    <col min="1" max="1" width="5.7109375"/>
    <col min="2" max="2" width="2.85546875"/>
    <col min="3" max="3" width="8.7109375"/>
    <col min="4" max="4" width="8"/>
    <col min="5" max="5" width="4.5703125"/>
    <col min="6" max="6" width="5.42578125"/>
    <col min="7" max="7" width="6"/>
    <col min="8" max="8" width="3.85546875"/>
    <col min="9" max="9" width="4.85546875"/>
    <col min="10" max="10" width="6.28515625"/>
    <col min="11" max="11" width="4"/>
    <col min="12" max="12" width="5.7109375"/>
    <col min="13" max="13" width="5.42578125"/>
    <col min="14" max="14" width="4"/>
    <col min="15" max="15" width="6.140625"/>
    <col min="16" max="16" width="5.7109375"/>
    <col min="17" max="17" width="4.85546875"/>
    <col min="18" max="18" width="5.7109375"/>
    <col min="19" max="19" width="4.85546875"/>
    <col min="20" max="20" width="4.28515625"/>
    <col min="21" max="21" width="5.42578125"/>
    <col min="22" max="22" width="5.5703125"/>
    <col min="23" max="23" width="5.42578125"/>
    <col min="24" max="24" width="6.42578125"/>
    <col min="25" max="25" width="5.28515625"/>
    <col min="26" max="26" width="4.42578125"/>
    <col min="27" max="27" width="5.7109375"/>
    <col min="28" max="28" width="5.140625"/>
    <col min="29" max="29" width="4.5703125"/>
    <col min="30" max="30" width="6"/>
    <col min="31" max="31" width="5.42578125"/>
    <col min="32" max="32" width="4.28515625"/>
    <col min="33" max="33" width="5.7109375"/>
    <col min="34" max="34" width="4.42578125"/>
    <col min="35" max="35" width="5.28515625"/>
    <col min="36" max="36" width="3.5703125"/>
    <col min="37" max="37" width="8.140625"/>
    <col min="38" max="1025" width="10.5703125"/>
  </cols>
  <sheetData>
    <row r="1" spans="1:43">
      <c r="A1" s="1"/>
      <c r="B1" s="1"/>
      <c r="C1" s="1"/>
      <c r="D1" s="1"/>
      <c r="E1" s="89">
        <v>4</v>
      </c>
      <c r="F1" s="89"/>
      <c r="G1" s="89"/>
      <c r="H1" s="89">
        <v>4</v>
      </c>
      <c r="I1" s="89"/>
      <c r="J1" s="89"/>
      <c r="K1" s="89">
        <v>4</v>
      </c>
      <c r="L1" s="89"/>
      <c r="M1" s="89"/>
      <c r="N1" s="89">
        <v>4</v>
      </c>
      <c r="O1" s="89"/>
      <c r="P1" s="89"/>
      <c r="Q1" s="89">
        <v>4</v>
      </c>
      <c r="R1" s="89"/>
      <c r="S1" s="89"/>
      <c r="T1" s="89">
        <v>4</v>
      </c>
      <c r="U1" s="89"/>
      <c r="V1" s="89"/>
      <c r="W1" s="89">
        <v>4</v>
      </c>
      <c r="X1" s="89"/>
      <c r="Y1" s="89"/>
      <c r="Z1" s="89">
        <v>4</v>
      </c>
      <c r="AA1" s="89"/>
      <c r="AB1" s="89"/>
      <c r="AC1" s="89">
        <v>4</v>
      </c>
      <c r="AD1" s="89"/>
      <c r="AE1" s="89"/>
      <c r="AF1" s="89">
        <v>4</v>
      </c>
      <c r="AG1" s="89"/>
      <c r="AH1" s="89"/>
      <c r="AI1" s="2"/>
      <c r="AJ1" s="2"/>
      <c r="AK1" s="2"/>
      <c r="AL1" s="1"/>
      <c r="AM1" s="1"/>
      <c r="AN1" s="1"/>
      <c r="AO1" s="1"/>
      <c r="AP1" s="1"/>
      <c r="AQ1" s="1"/>
    </row>
    <row r="2" spans="1:43" ht="42.75" customHeight="1">
      <c r="A2" s="90" t="s">
        <v>0</v>
      </c>
      <c r="B2" s="90"/>
      <c r="C2" s="90"/>
      <c r="D2" s="90"/>
      <c r="E2" s="78" t="s">
        <v>152</v>
      </c>
      <c r="F2" s="78"/>
      <c r="G2" s="78"/>
      <c r="H2" s="78" t="s">
        <v>161</v>
      </c>
      <c r="I2" s="78"/>
      <c r="J2" s="78"/>
      <c r="K2" s="78" t="s">
        <v>153</v>
      </c>
      <c r="L2" s="78"/>
      <c r="M2" s="78"/>
      <c r="N2" s="78" t="s">
        <v>154</v>
      </c>
      <c r="O2" s="78"/>
      <c r="P2" s="78"/>
      <c r="Q2" s="78" t="s">
        <v>155</v>
      </c>
      <c r="R2" s="78"/>
      <c r="S2" s="78"/>
      <c r="T2" s="78" t="s">
        <v>156</v>
      </c>
      <c r="U2" s="78"/>
      <c r="V2" s="78"/>
      <c r="W2" s="78" t="s">
        <v>157</v>
      </c>
      <c r="X2" s="78"/>
      <c r="Y2" s="78"/>
      <c r="Z2" s="78" t="s">
        <v>158</v>
      </c>
      <c r="AA2" s="78"/>
      <c r="AB2" s="78"/>
      <c r="AC2" s="78" t="s">
        <v>159</v>
      </c>
      <c r="AD2" s="78"/>
      <c r="AE2" s="78"/>
      <c r="AF2" s="78" t="s">
        <v>160</v>
      </c>
      <c r="AG2" s="78"/>
      <c r="AH2" s="78"/>
      <c r="AI2" s="78" t="s">
        <v>1</v>
      </c>
      <c r="AJ2" s="78"/>
      <c r="AK2" s="78"/>
      <c r="AL2" s="5"/>
      <c r="AM2" s="5"/>
      <c r="AN2" s="5"/>
      <c r="AO2" s="5"/>
      <c r="AP2" s="5"/>
      <c r="AQ2" s="5"/>
    </row>
    <row r="3" spans="1:43">
      <c r="A3" s="83"/>
      <c r="B3" s="83"/>
      <c r="C3" s="83"/>
      <c r="D3" s="83"/>
      <c r="E3" s="6">
        <v>4</v>
      </c>
      <c r="F3" s="7">
        <f t="shared" ref="F3:F23" si="0">E3/$E$1</f>
        <v>1</v>
      </c>
      <c r="G3" s="8" t="str">
        <f t="shared" ref="G3:G23" si="1">IF(F3&lt;0.47,"IN",IF(F3&lt;0.58,"EL",IF(F3&lt;0.87,"SA",IF(F3&lt;1.01,"EX"))))</f>
        <v>EX</v>
      </c>
      <c r="H3" s="6">
        <v>4</v>
      </c>
      <c r="I3" s="7">
        <f t="shared" ref="I3:I12" si="2">H3/$H$1</f>
        <v>1</v>
      </c>
      <c r="J3" s="8" t="str">
        <f t="shared" ref="J3:J23" si="3">IF(I3&lt;0.47,"IN",IF(I3&lt;0.58,"EL",IF(I3&lt;0.87,"SA",IF(I3&lt;1.01,"EX"))))</f>
        <v>EX</v>
      </c>
      <c r="K3" s="6">
        <v>4</v>
      </c>
      <c r="L3" s="7">
        <f t="shared" ref="L3:L23" si="4">K3/$K$1</f>
        <v>1</v>
      </c>
      <c r="M3" s="8" t="str">
        <f t="shared" ref="M3:M23" si="5">IF(L3&lt;0.47,"IN",IF(L3&lt;0.58,"EL",IF(L3&lt;0.87,"SA",IF(L3&lt;1.01,"EX"))))</f>
        <v>EX</v>
      </c>
      <c r="N3" s="6">
        <v>4</v>
      </c>
      <c r="O3" s="7">
        <f t="shared" ref="O3:O23" si="6">N3/$N$1</f>
        <v>1</v>
      </c>
      <c r="P3" s="8" t="str">
        <f t="shared" ref="P3:P23" si="7">IF(O3&lt;0.47,"IN",IF(O3&lt;0.58,"EL",IF(O3&lt;0.87,"SA",IF(O3&lt;1.01,"EX"))))</f>
        <v>EX</v>
      </c>
      <c r="Q3" s="6">
        <v>2</v>
      </c>
      <c r="R3" s="7">
        <f t="shared" ref="R3:R23" si="8">Q3/$Q$1</f>
        <v>0.5</v>
      </c>
      <c r="S3" s="8" t="str">
        <f t="shared" ref="S3:S23" si="9">IF(R3&lt;0.47,"IN",IF(R3&lt;0.58,"EL",IF(R3&lt;0.87,"SA",IF(R3&lt;1.01,"EX"))))</f>
        <v>EL</v>
      </c>
      <c r="T3" s="6">
        <v>4</v>
      </c>
      <c r="U3" s="7">
        <f t="shared" ref="U3:U23" si="10">T3/$T$1</f>
        <v>1</v>
      </c>
      <c r="V3" s="8" t="str">
        <f t="shared" ref="V3:V23" si="11">IF(U3&lt;0.47,"IN",IF(U3&lt;0.58,"EL",IF(U3&lt;0.87,"SA",IF(U3&lt;1.01,"EX"))))</f>
        <v>EX</v>
      </c>
      <c r="W3" s="6">
        <v>2</v>
      </c>
      <c r="X3" s="7">
        <f t="shared" ref="X3:X23" si="12">W3/$W$1</f>
        <v>0.5</v>
      </c>
      <c r="Y3" s="8" t="str">
        <f t="shared" ref="Y3:Y23" si="13">IF(X3&lt;0.47,"IN",IF(X3&lt;0.58,"EL",IF(X3&lt;0.87,"SA",IF(X3&lt;1.01,"EX"))))</f>
        <v>EL</v>
      </c>
      <c r="Z3" s="6">
        <v>2</v>
      </c>
      <c r="AA3" s="7">
        <f t="shared" ref="AA3:AA23" si="14">Z3/$Z$1</f>
        <v>0.5</v>
      </c>
      <c r="AB3" s="8" t="str">
        <f t="shared" ref="AB3:AB23" si="15">IF(AA3&lt;0.47,"IN",IF(AA3&lt;0.58,"EL",IF(AA3&lt;0.87,"SA",IF(AA3&lt;1.01,"EX"))))</f>
        <v>EL</v>
      </c>
      <c r="AC3" s="6">
        <v>1</v>
      </c>
      <c r="AD3" s="7">
        <f t="shared" ref="AD3:AD23" si="16">AC3/$AC$1</f>
        <v>0.25</v>
      </c>
      <c r="AE3" s="8" t="str">
        <f t="shared" ref="AE3:AE23" si="17">IF(AD3&lt;0.47,"IN",IF(AD3&lt;0.58,"EL",IF(AD3&lt;0.87,"SA",IF(AD3&lt;1.01,"EX"))))</f>
        <v>IN</v>
      </c>
      <c r="AF3" s="6">
        <v>3</v>
      </c>
      <c r="AG3" s="7">
        <f t="shared" ref="AG3:AG23" si="18">AF3/$AF$1</f>
        <v>0.75</v>
      </c>
      <c r="AH3" s="9" t="str">
        <f t="shared" ref="AH3:AH23" si="19">IF(AG3&lt;0.47,"IN",IF(AG3&lt;0.58,"EL",IF(AG3&lt;0.87,"SA",IF(AG3&lt;1.01,"EX"))))</f>
        <v>SA</v>
      </c>
      <c r="AI3" s="84">
        <f t="shared" ref="AI3:AI23" si="20">(E3/$E$1)+(H3/$H$1)+(K3/$K$1)+(N3/$N$1)+(Q3/$Q$1)+(T3/$T$1)+(W3/$W$1)+(Z3/$Z$1)+(AC3/$AC$1)+(AF3/$AF$1)</f>
        <v>7.5</v>
      </c>
      <c r="AJ3" s="84"/>
      <c r="AK3" s="10" t="str">
        <f t="shared" ref="AK3:AK23" si="21">IF(AI3&lt;4.76,"IN",IF(AI3&lt;5.76,"SU",IF(AI3&lt;6.76,"BI",IF(AI3&lt;8.76,"NT",IF(AI3&lt;10.01,"SB")))))</f>
        <v>NT</v>
      </c>
      <c r="AL3" s="5"/>
      <c r="AM3" s="5"/>
      <c r="AN3" s="5"/>
      <c r="AO3" s="5"/>
      <c r="AP3" s="5"/>
      <c r="AQ3" s="5"/>
    </row>
    <row r="4" spans="1:43">
      <c r="A4" s="83"/>
      <c r="B4" s="83"/>
      <c r="C4" s="83"/>
      <c r="D4" s="83"/>
      <c r="E4" s="6">
        <v>4</v>
      </c>
      <c r="F4" s="7">
        <f t="shared" si="0"/>
        <v>1</v>
      </c>
      <c r="G4" s="8" t="str">
        <f t="shared" si="1"/>
        <v>EX</v>
      </c>
      <c r="H4" s="6">
        <v>4</v>
      </c>
      <c r="I4" s="7">
        <f t="shared" si="2"/>
        <v>1</v>
      </c>
      <c r="J4" s="8" t="str">
        <f t="shared" si="3"/>
        <v>EX</v>
      </c>
      <c r="K4" s="6">
        <v>2</v>
      </c>
      <c r="L4" s="7">
        <f t="shared" si="4"/>
        <v>0.5</v>
      </c>
      <c r="M4" s="8" t="str">
        <f t="shared" si="5"/>
        <v>EL</v>
      </c>
      <c r="N4" s="6">
        <v>4</v>
      </c>
      <c r="O4" s="7">
        <f t="shared" si="6"/>
        <v>1</v>
      </c>
      <c r="P4" s="8" t="str">
        <f t="shared" si="7"/>
        <v>EX</v>
      </c>
      <c r="Q4" s="6">
        <v>2</v>
      </c>
      <c r="R4" s="7">
        <f t="shared" si="8"/>
        <v>0.5</v>
      </c>
      <c r="S4" s="8" t="str">
        <f t="shared" si="9"/>
        <v>EL</v>
      </c>
      <c r="T4" s="6">
        <v>3</v>
      </c>
      <c r="U4" s="7">
        <f t="shared" si="10"/>
        <v>0.75</v>
      </c>
      <c r="V4" s="8" t="str">
        <f t="shared" si="11"/>
        <v>SA</v>
      </c>
      <c r="W4" s="6">
        <v>0</v>
      </c>
      <c r="X4" s="7">
        <f t="shared" si="12"/>
        <v>0</v>
      </c>
      <c r="Y4" s="8" t="str">
        <f t="shared" si="13"/>
        <v>IN</v>
      </c>
      <c r="Z4" s="6">
        <v>2</v>
      </c>
      <c r="AA4" s="7">
        <f t="shared" si="14"/>
        <v>0.5</v>
      </c>
      <c r="AB4" s="8" t="str">
        <f t="shared" si="15"/>
        <v>EL</v>
      </c>
      <c r="AC4" s="6">
        <v>2</v>
      </c>
      <c r="AD4" s="7">
        <f t="shared" si="16"/>
        <v>0.5</v>
      </c>
      <c r="AE4" s="8" t="str">
        <f t="shared" si="17"/>
        <v>EL</v>
      </c>
      <c r="AF4" s="6">
        <v>3</v>
      </c>
      <c r="AG4" s="7">
        <f t="shared" si="18"/>
        <v>0.75</v>
      </c>
      <c r="AH4" s="9" t="str">
        <f t="shared" si="19"/>
        <v>SA</v>
      </c>
      <c r="AI4" s="84">
        <f t="shared" si="20"/>
        <v>6.5</v>
      </c>
      <c r="AJ4" s="84"/>
      <c r="AK4" s="10" t="str">
        <f t="shared" si="21"/>
        <v>BI</v>
      </c>
      <c r="AL4" s="5"/>
      <c r="AM4" s="5"/>
      <c r="AN4" s="5"/>
      <c r="AO4" s="5"/>
      <c r="AP4" s="5"/>
      <c r="AQ4" s="5"/>
    </row>
    <row r="5" spans="1:43">
      <c r="A5" s="83"/>
      <c r="B5" s="83"/>
      <c r="C5" s="83"/>
      <c r="D5" s="83"/>
      <c r="E5" s="6">
        <v>4</v>
      </c>
      <c r="F5" s="7">
        <f t="shared" si="0"/>
        <v>1</v>
      </c>
      <c r="G5" s="8" t="str">
        <f t="shared" si="1"/>
        <v>EX</v>
      </c>
      <c r="H5" s="6">
        <v>3</v>
      </c>
      <c r="I5" s="7">
        <f t="shared" si="2"/>
        <v>0.75</v>
      </c>
      <c r="J5" s="8" t="str">
        <f t="shared" si="3"/>
        <v>SA</v>
      </c>
      <c r="K5" s="6">
        <v>4</v>
      </c>
      <c r="L5" s="7">
        <f t="shared" si="4"/>
        <v>1</v>
      </c>
      <c r="M5" s="8" t="str">
        <f t="shared" si="5"/>
        <v>EX</v>
      </c>
      <c r="N5" s="6">
        <v>4</v>
      </c>
      <c r="O5" s="7">
        <f t="shared" si="6"/>
        <v>1</v>
      </c>
      <c r="P5" s="8" t="str">
        <f t="shared" si="7"/>
        <v>EX</v>
      </c>
      <c r="Q5" s="6">
        <v>3</v>
      </c>
      <c r="R5" s="7">
        <f t="shared" si="8"/>
        <v>0.75</v>
      </c>
      <c r="S5" s="8" t="str">
        <f t="shared" si="9"/>
        <v>SA</v>
      </c>
      <c r="T5" s="6">
        <v>4</v>
      </c>
      <c r="U5" s="7">
        <f t="shared" si="10"/>
        <v>1</v>
      </c>
      <c r="V5" s="8" t="str">
        <f t="shared" si="11"/>
        <v>EX</v>
      </c>
      <c r="W5" s="6">
        <v>4</v>
      </c>
      <c r="X5" s="7">
        <f t="shared" si="12"/>
        <v>1</v>
      </c>
      <c r="Y5" s="8" t="str">
        <f t="shared" si="13"/>
        <v>EX</v>
      </c>
      <c r="Z5" s="6">
        <v>4</v>
      </c>
      <c r="AA5" s="7">
        <f t="shared" si="14"/>
        <v>1</v>
      </c>
      <c r="AB5" s="8" t="str">
        <f t="shared" si="15"/>
        <v>EX</v>
      </c>
      <c r="AC5" s="6">
        <v>2</v>
      </c>
      <c r="AD5" s="7">
        <f t="shared" si="16"/>
        <v>0.5</v>
      </c>
      <c r="AE5" s="8" t="str">
        <f t="shared" si="17"/>
        <v>EL</v>
      </c>
      <c r="AF5" s="6">
        <v>0</v>
      </c>
      <c r="AG5" s="7">
        <f t="shared" si="18"/>
        <v>0</v>
      </c>
      <c r="AH5" s="9" t="str">
        <f t="shared" si="19"/>
        <v>IN</v>
      </c>
      <c r="AI5" s="84">
        <f t="shared" si="20"/>
        <v>8</v>
      </c>
      <c r="AJ5" s="84"/>
      <c r="AK5" s="10" t="str">
        <f t="shared" si="21"/>
        <v>NT</v>
      </c>
      <c r="AL5" s="5"/>
      <c r="AM5" s="5"/>
      <c r="AN5" s="5"/>
      <c r="AO5" s="5"/>
      <c r="AP5" s="5"/>
      <c r="AQ5" s="5"/>
    </row>
    <row r="6" spans="1:43">
      <c r="A6" s="83"/>
      <c r="B6" s="83"/>
      <c r="C6" s="83"/>
      <c r="D6" s="83"/>
      <c r="E6" s="6">
        <v>2</v>
      </c>
      <c r="F6" s="7">
        <f t="shared" si="0"/>
        <v>0.5</v>
      </c>
      <c r="G6" s="8" t="str">
        <f t="shared" si="1"/>
        <v>EL</v>
      </c>
      <c r="H6" s="6">
        <v>4</v>
      </c>
      <c r="I6" s="7">
        <f t="shared" si="2"/>
        <v>1</v>
      </c>
      <c r="J6" s="8" t="str">
        <f t="shared" si="3"/>
        <v>EX</v>
      </c>
      <c r="K6" s="6">
        <v>4</v>
      </c>
      <c r="L6" s="7">
        <f t="shared" si="4"/>
        <v>1</v>
      </c>
      <c r="M6" s="8" t="str">
        <f t="shared" si="5"/>
        <v>EX</v>
      </c>
      <c r="N6" s="6">
        <v>4</v>
      </c>
      <c r="O6" s="7">
        <f t="shared" si="6"/>
        <v>1</v>
      </c>
      <c r="P6" s="8" t="str">
        <f t="shared" si="7"/>
        <v>EX</v>
      </c>
      <c r="Q6" s="6">
        <v>2</v>
      </c>
      <c r="R6" s="7">
        <f t="shared" si="8"/>
        <v>0.5</v>
      </c>
      <c r="S6" s="8" t="str">
        <f t="shared" si="9"/>
        <v>EL</v>
      </c>
      <c r="T6" s="6">
        <v>3</v>
      </c>
      <c r="U6" s="7">
        <f t="shared" si="10"/>
        <v>0.75</v>
      </c>
      <c r="V6" s="8" t="str">
        <f t="shared" si="11"/>
        <v>SA</v>
      </c>
      <c r="W6" s="6">
        <v>4</v>
      </c>
      <c r="X6" s="7">
        <f t="shared" si="12"/>
        <v>1</v>
      </c>
      <c r="Y6" s="8" t="str">
        <f t="shared" si="13"/>
        <v>EX</v>
      </c>
      <c r="Z6" s="6">
        <v>4</v>
      </c>
      <c r="AA6" s="7">
        <f t="shared" si="14"/>
        <v>1</v>
      </c>
      <c r="AB6" s="8" t="str">
        <f t="shared" si="15"/>
        <v>EX</v>
      </c>
      <c r="AC6" s="6">
        <v>4</v>
      </c>
      <c r="AD6" s="7">
        <f t="shared" si="16"/>
        <v>1</v>
      </c>
      <c r="AE6" s="8" t="str">
        <f t="shared" si="17"/>
        <v>EX</v>
      </c>
      <c r="AF6" s="6">
        <v>4</v>
      </c>
      <c r="AG6" s="7">
        <f t="shared" si="18"/>
        <v>1</v>
      </c>
      <c r="AH6" s="9" t="str">
        <f t="shared" si="19"/>
        <v>EX</v>
      </c>
      <c r="AI6" s="84">
        <f t="shared" si="20"/>
        <v>8.75</v>
      </c>
      <c r="AJ6" s="84"/>
      <c r="AK6" s="10" t="str">
        <f t="shared" si="21"/>
        <v>NT</v>
      </c>
      <c r="AL6" s="5"/>
      <c r="AM6" s="5"/>
      <c r="AN6" s="5"/>
      <c r="AO6" s="5"/>
      <c r="AP6" s="5"/>
      <c r="AQ6" s="5"/>
    </row>
    <row r="7" spans="1:43">
      <c r="A7" s="83"/>
      <c r="B7" s="83"/>
      <c r="C7" s="83"/>
      <c r="D7" s="83"/>
      <c r="E7" s="6">
        <v>3</v>
      </c>
      <c r="F7" s="7">
        <f t="shared" si="0"/>
        <v>0.75</v>
      </c>
      <c r="G7" s="8" t="str">
        <f t="shared" si="1"/>
        <v>SA</v>
      </c>
      <c r="H7" s="6">
        <v>2</v>
      </c>
      <c r="I7" s="7">
        <f t="shared" si="2"/>
        <v>0.5</v>
      </c>
      <c r="J7" s="8" t="str">
        <f t="shared" si="3"/>
        <v>EL</v>
      </c>
      <c r="K7" s="6">
        <v>2</v>
      </c>
      <c r="L7" s="7">
        <f t="shared" si="4"/>
        <v>0.5</v>
      </c>
      <c r="M7" s="8" t="str">
        <f t="shared" si="5"/>
        <v>EL</v>
      </c>
      <c r="N7" s="6">
        <v>4</v>
      </c>
      <c r="O7" s="7">
        <f t="shared" si="6"/>
        <v>1</v>
      </c>
      <c r="P7" s="8" t="str">
        <f t="shared" si="7"/>
        <v>EX</v>
      </c>
      <c r="Q7" s="6">
        <v>3</v>
      </c>
      <c r="R7" s="7">
        <f t="shared" si="8"/>
        <v>0.75</v>
      </c>
      <c r="S7" s="8" t="str">
        <f t="shared" si="9"/>
        <v>SA</v>
      </c>
      <c r="T7" s="6">
        <v>4</v>
      </c>
      <c r="U7" s="7">
        <f t="shared" si="10"/>
        <v>1</v>
      </c>
      <c r="V7" s="8" t="str">
        <f t="shared" si="11"/>
        <v>EX</v>
      </c>
      <c r="W7" s="6">
        <v>4</v>
      </c>
      <c r="X7" s="7">
        <f t="shared" si="12"/>
        <v>1</v>
      </c>
      <c r="Y7" s="8" t="str">
        <f t="shared" si="13"/>
        <v>EX</v>
      </c>
      <c r="Z7" s="6">
        <v>4</v>
      </c>
      <c r="AA7" s="7">
        <f t="shared" si="14"/>
        <v>1</v>
      </c>
      <c r="AB7" s="8" t="str">
        <f t="shared" si="15"/>
        <v>EX</v>
      </c>
      <c r="AC7" s="6">
        <v>0</v>
      </c>
      <c r="AD7" s="7">
        <f t="shared" si="16"/>
        <v>0</v>
      </c>
      <c r="AE7" s="8" t="str">
        <f t="shared" si="17"/>
        <v>IN</v>
      </c>
      <c r="AF7" s="6">
        <v>4</v>
      </c>
      <c r="AG7" s="7">
        <f t="shared" si="18"/>
        <v>1</v>
      </c>
      <c r="AH7" s="9" t="str">
        <f t="shared" si="19"/>
        <v>EX</v>
      </c>
      <c r="AI7" s="84">
        <f t="shared" si="20"/>
        <v>7.5</v>
      </c>
      <c r="AJ7" s="84"/>
      <c r="AK7" s="10" t="str">
        <f t="shared" si="21"/>
        <v>NT</v>
      </c>
      <c r="AL7" s="5"/>
      <c r="AM7" s="5"/>
      <c r="AN7" s="5"/>
      <c r="AO7" s="5"/>
      <c r="AP7" s="5"/>
      <c r="AQ7" s="5"/>
    </row>
    <row r="8" spans="1:43">
      <c r="A8" s="83"/>
      <c r="B8" s="83"/>
      <c r="C8" s="83"/>
      <c r="D8" s="83"/>
      <c r="E8" s="6">
        <v>3</v>
      </c>
      <c r="F8" s="7">
        <f t="shared" si="0"/>
        <v>0.75</v>
      </c>
      <c r="G8" s="8" t="str">
        <f t="shared" si="1"/>
        <v>SA</v>
      </c>
      <c r="H8" s="6">
        <v>4</v>
      </c>
      <c r="I8" s="7">
        <f t="shared" si="2"/>
        <v>1</v>
      </c>
      <c r="J8" s="8" t="str">
        <f t="shared" si="3"/>
        <v>EX</v>
      </c>
      <c r="K8" s="6">
        <v>4</v>
      </c>
      <c r="L8" s="7">
        <f t="shared" si="4"/>
        <v>1</v>
      </c>
      <c r="M8" s="8" t="str">
        <f t="shared" si="5"/>
        <v>EX</v>
      </c>
      <c r="N8" s="6">
        <v>4</v>
      </c>
      <c r="O8" s="7">
        <f t="shared" si="6"/>
        <v>1</v>
      </c>
      <c r="P8" s="8" t="str">
        <f t="shared" si="7"/>
        <v>EX</v>
      </c>
      <c r="Q8" s="6">
        <v>3</v>
      </c>
      <c r="R8" s="7">
        <f t="shared" si="8"/>
        <v>0.75</v>
      </c>
      <c r="S8" s="8" t="str">
        <f t="shared" si="9"/>
        <v>SA</v>
      </c>
      <c r="T8" s="6">
        <v>4</v>
      </c>
      <c r="U8" s="7">
        <f t="shared" si="10"/>
        <v>1</v>
      </c>
      <c r="V8" s="8" t="str">
        <f t="shared" si="11"/>
        <v>EX</v>
      </c>
      <c r="W8" s="6">
        <v>4</v>
      </c>
      <c r="X8" s="7">
        <f t="shared" si="12"/>
        <v>1</v>
      </c>
      <c r="Y8" s="8" t="str">
        <f t="shared" si="13"/>
        <v>EX</v>
      </c>
      <c r="Z8" s="6">
        <v>4</v>
      </c>
      <c r="AA8" s="7">
        <f t="shared" si="14"/>
        <v>1</v>
      </c>
      <c r="AB8" s="8" t="str">
        <f t="shared" si="15"/>
        <v>EX</v>
      </c>
      <c r="AC8" s="6">
        <v>3</v>
      </c>
      <c r="AD8" s="7">
        <f t="shared" si="16"/>
        <v>0.75</v>
      </c>
      <c r="AE8" s="8" t="str">
        <f t="shared" si="17"/>
        <v>SA</v>
      </c>
      <c r="AF8" s="6">
        <v>3</v>
      </c>
      <c r="AG8" s="7">
        <f t="shared" si="18"/>
        <v>0.75</v>
      </c>
      <c r="AH8" s="9" t="str">
        <f t="shared" si="19"/>
        <v>SA</v>
      </c>
      <c r="AI8" s="84">
        <f t="shared" si="20"/>
        <v>9</v>
      </c>
      <c r="AJ8" s="84"/>
      <c r="AK8" s="10" t="str">
        <f t="shared" si="21"/>
        <v>SB</v>
      </c>
      <c r="AL8" s="5"/>
      <c r="AM8" s="5"/>
      <c r="AN8" s="5"/>
      <c r="AO8" s="5"/>
      <c r="AP8" s="5"/>
      <c r="AQ8" s="5"/>
    </row>
    <row r="9" spans="1:43">
      <c r="A9" s="83"/>
      <c r="B9" s="83"/>
      <c r="C9" s="83"/>
      <c r="D9" s="83"/>
      <c r="E9" s="6">
        <v>2</v>
      </c>
      <c r="F9" s="7">
        <f t="shared" si="0"/>
        <v>0.5</v>
      </c>
      <c r="G9" s="8" t="str">
        <f t="shared" si="1"/>
        <v>EL</v>
      </c>
      <c r="H9" s="6">
        <v>4</v>
      </c>
      <c r="I9" s="7">
        <f t="shared" si="2"/>
        <v>1</v>
      </c>
      <c r="J9" s="8" t="str">
        <f t="shared" si="3"/>
        <v>EX</v>
      </c>
      <c r="K9" s="6">
        <v>4</v>
      </c>
      <c r="L9" s="7">
        <f t="shared" si="4"/>
        <v>1</v>
      </c>
      <c r="M9" s="8" t="str">
        <f t="shared" si="5"/>
        <v>EX</v>
      </c>
      <c r="N9" s="6">
        <v>4</v>
      </c>
      <c r="O9" s="7">
        <f t="shared" si="6"/>
        <v>1</v>
      </c>
      <c r="P9" s="8" t="str">
        <f t="shared" si="7"/>
        <v>EX</v>
      </c>
      <c r="Q9" s="6">
        <v>3</v>
      </c>
      <c r="R9" s="7">
        <f t="shared" si="8"/>
        <v>0.75</v>
      </c>
      <c r="S9" s="8" t="str">
        <f t="shared" si="9"/>
        <v>SA</v>
      </c>
      <c r="T9" s="6">
        <v>4</v>
      </c>
      <c r="U9" s="7">
        <f t="shared" si="10"/>
        <v>1</v>
      </c>
      <c r="V9" s="8" t="str">
        <f t="shared" si="11"/>
        <v>EX</v>
      </c>
      <c r="W9" s="6">
        <v>4</v>
      </c>
      <c r="X9" s="7">
        <f t="shared" si="12"/>
        <v>1</v>
      </c>
      <c r="Y9" s="8" t="str">
        <f t="shared" si="13"/>
        <v>EX</v>
      </c>
      <c r="Z9" s="6">
        <v>2</v>
      </c>
      <c r="AA9" s="7">
        <f t="shared" si="14"/>
        <v>0.5</v>
      </c>
      <c r="AB9" s="8" t="str">
        <f t="shared" si="15"/>
        <v>EL</v>
      </c>
      <c r="AC9" s="6">
        <v>4</v>
      </c>
      <c r="AD9" s="7">
        <f t="shared" si="16"/>
        <v>1</v>
      </c>
      <c r="AE9" s="8" t="str">
        <f t="shared" si="17"/>
        <v>EX</v>
      </c>
      <c r="AF9" s="6">
        <v>3</v>
      </c>
      <c r="AG9" s="7">
        <f t="shared" si="18"/>
        <v>0.75</v>
      </c>
      <c r="AH9" s="9" t="str">
        <f t="shared" si="19"/>
        <v>SA</v>
      </c>
      <c r="AI9" s="84">
        <f t="shared" si="20"/>
        <v>8.5</v>
      </c>
      <c r="AJ9" s="84"/>
      <c r="AK9" s="10" t="str">
        <f t="shared" si="21"/>
        <v>NT</v>
      </c>
      <c r="AL9" s="5"/>
      <c r="AM9" s="5"/>
      <c r="AN9" s="5"/>
      <c r="AO9" s="5"/>
      <c r="AP9" s="5"/>
      <c r="AQ9" s="5"/>
    </row>
    <row r="10" spans="1:43">
      <c r="A10" s="83"/>
      <c r="B10" s="83"/>
      <c r="C10" s="83"/>
      <c r="D10" s="83"/>
      <c r="E10" s="6">
        <v>4</v>
      </c>
      <c r="F10" s="7">
        <f t="shared" si="0"/>
        <v>1</v>
      </c>
      <c r="G10" s="8" t="str">
        <f t="shared" si="1"/>
        <v>EX</v>
      </c>
      <c r="H10" s="6">
        <v>3</v>
      </c>
      <c r="I10" s="7">
        <f t="shared" si="2"/>
        <v>0.75</v>
      </c>
      <c r="J10" s="8" t="str">
        <f t="shared" si="3"/>
        <v>SA</v>
      </c>
      <c r="K10" s="6">
        <v>4</v>
      </c>
      <c r="L10" s="7">
        <f t="shared" si="4"/>
        <v>1</v>
      </c>
      <c r="M10" s="8" t="str">
        <f t="shared" si="5"/>
        <v>EX</v>
      </c>
      <c r="N10" s="6">
        <v>4</v>
      </c>
      <c r="O10" s="7">
        <f t="shared" si="6"/>
        <v>1</v>
      </c>
      <c r="P10" s="8" t="str">
        <f t="shared" si="7"/>
        <v>EX</v>
      </c>
      <c r="Q10" s="6">
        <v>0</v>
      </c>
      <c r="R10" s="7">
        <f t="shared" si="8"/>
        <v>0</v>
      </c>
      <c r="S10" s="8" t="str">
        <f t="shared" si="9"/>
        <v>IN</v>
      </c>
      <c r="T10" s="6">
        <v>0</v>
      </c>
      <c r="U10" s="7">
        <f t="shared" si="10"/>
        <v>0</v>
      </c>
      <c r="V10" s="8" t="str">
        <f t="shared" si="11"/>
        <v>IN</v>
      </c>
      <c r="W10" s="6">
        <v>1</v>
      </c>
      <c r="X10" s="7">
        <f t="shared" si="12"/>
        <v>0.25</v>
      </c>
      <c r="Y10" s="8" t="str">
        <f t="shared" si="13"/>
        <v>IN</v>
      </c>
      <c r="Z10" s="6">
        <v>2</v>
      </c>
      <c r="AA10" s="7">
        <f t="shared" si="14"/>
        <v>0.5</v>
      </c>
      <c r="AB10" s="8" t="str">
        <f t="shared" si="15"/>
        <v>EL</v>
      </c>
      <c r="AC10" s="6">
        <v>3</v>
      </c>
      <c r="AD10" s="7">
        <f t="shared" si="16"/>
        <v>0.75</v>
      </c>
      <c r="AE10" s="8" t="str">
        <f t="shared" si="17"/>
        <v>SA</v>
      </c>
      <c r="AF10" s="6">
        <v>3</v>
      </c>
      <c r="AG10" s="7">
        <f t="shared" si="18"/>
        <v>0.75</v>
      </c>
      <c r="AH10" s="9" t="str">
        <f t="shared" si="19"/>
        <v>SA</v>
      </c>
      <c r="AI10" s="84">
        <f t="shared" si="20"/>
        <v>6</v>
      </c>
      <c r="AJ10" s="84"/>
      <c r="AK10" s="10" t="str">
        <f t="shared" si="21"/>
        <v>BI</v>
      </c>
      <c r="AL10" s="5"/>
      <c r="AM10" s="5"/>
      <c r="AN10" s="5"/>
      <c r="AO10" s="5"/>
      <c r="AP10" s="5"/>
      <c r="AQ10" s="5"/>
    </row>
    <row r="11" spans="1:43">
      <c r="A11" s="83"/>
      <c r="B11" s="83"/>
      <c r="C11" s="83"/>
      <c r="D11" s="83"/>
      <c r="E11" s="6">
        <v>0</v>
      </c>
      <c r="F11" s="7">
        <f t="shared" si="0"/>
        <v>0</v>
      </c>
      <c r="G11" s="8" t="str">
        <f t="shared" si="1"/>
        <v>IN</v>
      </c>
      <c r="H11" s="6">
        <v>4</v>
      </c>
      <c r="I11" s="7">
        <f t="shared" si="2"/>
        <v>1</v>
      </c>
      <c r="J11" s="8" t="str">
        <f t="shared" si="3"/>
        <v>EX</v>
      </c>
      <c r="K11" s="6">
        <v>2</v>
      </c>
      <c r="L11" s="7">
        <f t="shared" si="4"/>
        <v>0.5</v>
      </c>
      <c r="M11" s="8" t="str">
        <f t="shared" si="5"/>
        <v>EL</v>
      </c>
      <c r="N11" s="6">
        <v>4</v>
      </c>
      <c r="O11" s="7">
        <f t="shared" si="6"/>
        <v>1</v>
      </c>
      <c r="P11" s="8" t="str">
        <f t="shared" si="7"/>
        <v>EX</v>
      </c>
      <c r="Q11" s="6">
        <v>3</v>
      </c>
      <c r="R11" s="7">
        <f t="shared" si="8"/>
        <v>0.75</v>
      </c>
      <c r="S11" s="8" t="str">
        <f t="shared" si="9"/>
        <v>SA</v>
      </c>
      <c r="T11" s="6">
        <v>4</v>
      </c>
      <c r="U11" s="7">
        <f t="shared" si="10"/>
        <v>1</v>
      </c>
      <c r="V11" s="8" t="str">
        <f t="shared" si="11"/>
        <v>EX</v>
      </c>
      <c r="W11" s="6">
        <v>2</v>
      </c>
      <c r="X11" s="7">
        <f t="shared" si="12"/>
        <v>0.5</v>
      </c>
      <c r="Y11" s="8" t="str">
        <f t="shared" si="13"/>
        <v>EL</v>
      </c>
      <c r="Z11" s="6">
        <v>2</v>
      </c>
      <c r="AA11" s="7">
        <f t="shared" si="14"/>
        <v>0.5</v>
      </c>
      <c r="AB11" s="8" t="str">
        <f t="shared" si="15"/>
        <v>EL</v>
      </c>
      <c r="AC11" s="6">
        <v>4</v>
      </c>
      <c r="AD11" s="7">
        <f t="shared" si="16"/>
        <v>1</v>
      </c>
      <c r="AE11" s="8" t="str">
        <f t="shared" si="17"/>
        <v>EX</v>
      </c>
      <c r="AF11" s="6">
        <v>3</v>
      </c>
      <c r="AG11" s="7">
        <f t="shared" si="18"/>
        <v>0.75</v>
      </c>
      <c r="AH11" s="9" t="str">
        <f t="shared" si="19"/>
        <v>SA</v>
      </c>
      <c r="AI11" s="84">
        <f t="shared" si="20"/>
        <v>7</v>
      </c>
      <c r="AJ11" s="84"/>
      <c r="AK11" s="10" t="str">
        <f t="shared" si="21"/>
        <v>NT</v>
      </c>
      <c r="AL11" s="11"/>
      <c r="AM11" s="5"/>
      <c r="AN11" s="5"/>
      <c r="AO11" s="5"/>
      <c r="AP11" s="5"/>
      <c r="AQ11" s="5"/>
    </row>
    <row r="12" spans="1:43">
      <c r="A12" s="83"/>
      <c r="B12" s="83"/>
      <c r="C12" s="83"/>
      <c r="D12" s="83"/>
      <c r="E12" s="6">
        <v>4</v>
      </c>
      <c r="F12" s="7">
        <f t="shared" si="0"/>
        <v>1</v>
      </c>
      <c r="G12" s="8" t="str">
        <f t="shared" si="1"/>
        <v>EX</v>
      </c>
      <c r="H12" s="6">
        <v>4</v>
      </c>
      <c r="I12" s="7">
        <f t="shared" si="2"/>
        <v>1</v>
      </c>
      <c r="J12" s="8" t="str">
        <f t="shared" si="3"/>
        <v>EX</v>
      </c>
      <c r="K12" s="6">
        <v>4</v>
      </c>
      <c r="L12" s="7">
        <f t="shared" si="4"/>
        <v>1</v>
      </c>
      <c r="M12" s="8" t="str">
        <f t="shared" si="5"/>
        <v>EX</v>
      </c>
      <c r="N12" s="6">
        <v>3</v>
      </c>
      <c r="O12" s="7">
        <f t="shared" si="6"/>
        <v>0.75</v>
      </c>
      <c r="P12" s="8" t="str">
        <f t="shared" si="7"/>
        <v>SA</v>
      </c>
      <c r="Q12" s="6">
        <v>3</v>
      </c>
      <c r="R12" s="7">
        <f t="shared" si="8"/>
        <v>0.75</v>
      </c>
      <c r="S12" s="8" t="str">
        <f t="shared" si="9"/>
        <v>SA</v>
      </c>
      <c r="T12" s="6">
        <v>4</v>
      </c>
      <c r="U12" s="7">
        <f t="shared" si="10"/>
        <v>1</v>
      </c>
      <c r="V12" s="8" t="str">
        <f t="shared" si="11"/>
        <v>EX</v>
      </c>
      <c r="W12" s="6">
        <v>4</v>
      </c>
      <c r="X12" s="7">
        <f t="shared" si="12"/>
        <v>1</v>
      </c>
      <c r="Y12" s="8" t="str">
        <f t="shared" si="13"/>
        <v>EX</v>
      </c>
      <c r="Z12" s="6">
        <v>4</v>
      </c>
      <c r="AA12" s="7">
        <f t="shared" si="14"/>
        <v>1</v>
      </c>
      <c r="AB12" s="8" t="str">
        <f t="shared" si="15"/>
        <v>EX</v>
      </c>
      <c r="AC12" s="6">
        <v>3</v>
      </c>
      <c r="AD12" s="7">
        <f t="shared" si="16"/>
        <v>0.75</v>
      </c>
      <c r="AE12" s="8" t="str">
        <f t="shared" si="17"/>
        <v>SA</v>
      </c>
      <c r="AF12" s="6">
        <v>3</v>
      </c>
      <c r="AG12" s="7">
        <f t="shared" si="18"/>
        <v>0.75</v>
      </c>
      <c r="AH12" s="9" t="str">
        <f t="shared" si="19"/>
        <v>SA</v>
      </c>
      <c r="AI12" s="84">
        <f t="shared" si="20"/>
        <v>9</v>
      </c>
      <c r="AJ12" s="84"/>
      <c r="AK12" s="10" t="str">
        <f t="shared" si="21"/>
        <v>SB</v>
      </c>
      <c r="AL12" s="5"/>
      <c r="AM12" s="5"/>
      <c r="AN12" s="5"/>
      <c r="AO12" s="5"/>
      <c r="AP12" s="5"/>
      <c r="AQ12" s="5"/>
    </row>
    <row r="13" spans="1:43">
      <c r="A13" s="83"/>
      <c r="B13" s="83"/>
      <c r="C13" s="83"/>
      <c r="D13" s="83"/>
      <c r="E13" s="6">
        <v>3</v>
      </c>
      <c r="F13" s="7">
        <f t="shared" si="0"/>
        <v>0.75</v>
      </c>
      <c r="G13" s="8" t="str">
        <f t="shared" si="1"/>
        <v>SA</v>
      </c>
      <c r="H13" s="6">
        <v>2</v>
      </c>
      <c r="I13" s="7">
        <v>0.02</v>
      </c>
      <c r="J13" s="8" t="str">
        <f t="shared" si="3"/>
        <v>IN</v>
      </c>
      <c r="K13" s="6">
        <v>4</v>
      </c>
      <c r="L13" s="7">
        <f t="shared" si="4"/>
        <v>1</v>
      </c>
      <c r="M13" s="8" t="str">
        <f t="shared" si="5"/>
        <v>EX</v>
      </c>
      <c r="N13" s="6">
        <v>4</v>
      </c>
      <c r="O13" s="7">
        <f t="shared" si="6"/>
        <v>1</v>
      </c>
      <c r="P13" s="8" t="str">
        <f t="shared" si="7"/>
        <v>EX</v>
      </c>
      <c r="Q13" s="6">
        <v>2</v>
      </c>
      <c r="R13" s="7">
        <f t="shared" si="8"/>
        <v>0.5</v>
      </c>
      <c r="S13" s="8" t="str">
        <f t="shared" si="9"/>
        <v>EL</v>
      </c>
      <c r="T13" s="6">
        <v>4</v>
      </c>
      <c r="U13" s="7">
        <f t="shared" si="10"/>
        <v>1</v>
      </c>
      <c r="V13" s="8" t="str">
        <f t="shared" si="11"/>
        <v>EX</v>
      </c>
      <c r="W13" s="6">
        <v>1</v>
      </c>
      <c r="X13" s="7">
        <f t="shared" si="12"/>
        <v>0.25</v>
      </c>
      <c r="Y13" s="8" t="str">
        <f t="shared" si="13"/>
        <v>IN</v>
      </c>
      <c r="Z13" s="6">
        <v>2</v>
      </c>
      <c r="AA13" s="7">
        <f t="shared" si="14"/>
        <v>0.5</v>
      </c>
      <c r="AB13" s="8" t="str">
        <f t="shared" si="15"/>
        <v>EL</v>
      </c>
      <c r="AC13" s="6">
        <v>2</v>
      </c>
      <c r="AD13" s="7">
        <f t="shared" si="16"/>
        <v>0.5</v>
      </c>
      <c r="AE13" s="8" t="str">
        <f t="shared" si="17"/>
        <v>EL</v>
      </c>
      <c r="AF13" s="6">
        <v>3</v>
      </c>
      <c r="AG13" s="7">
        <f t="shared" si="18"/>
        <v>0.75</v>
      </c>
      <c r="AH13" s="9" t="str">
        <f t="shared" si="19"/>
        <v>SA</v>
      </c>
      <c r="AI13" s="84">
        <f t="shared" si="20"/>
        <v>6.75</v>
      </c>
      <c r="AJ13" s="84"/>
      <c r="AK13" s="10" t="str">
        <f t="shared" si="21"/>
        <v>BI</v>
      </c>
      <c r="AL13" s="5"/>
      <c r="AM13" s="5"/>
      <c r="AN13" s="5"/>
      <c r="AO13" s="5"/>
      <c r="AP13" s="5"/>
      <c r="AQ13" s="5"/>
    </row>
    <row r="14" spans="1:43">
      <c r="A14" s="83"/>
      <c r="B14" s="83"/>
      <c r="C14" s="83"/>
      <c r="D14" s="83"/>
      <c r="E14" s="6">
        <v>2</v>
      </c>
      <c r="F14" s="7">
        <f t="shared" si="0"/>
        <v>0.5</v>
      </c>
      <c r="G14" s="8" t="str">
        <f t="shared" si="1"/>
        <v>EL</v>
      </c>
      <c r="H14" s="6">
        <v>3</v>
      </c>
      <c r="I14" s="7">
        <f t="shared" ref="I14:I23" si="22">H14/$H$1</f>
        <v>0.75</v>
      </c>
      <c r="J14" s="8" t="str">
        <f t="shared" si="3"/>
        <v>SA</v>
      </c>
      <c r="K14" s="6">
        <v>2</v>
      </c>
      <c r="L14" s="7">
        <f t="shared" si="4"/>
        <v>0.5</v>
      </c>
      <c r="M14" s="8" t="str">
        <f t="shared" si="5"/>
        <v>EL</v>
      </c>
      <c r="N14" s="6">
        <v>3</v>
      </c>
      <c r="O14" s="7">
        <f t="shared" si="6"/>
        <v>0.75</v>
      </c>
      <c r="P14" s="8" t="str">
        <f t="shared" si="7"/>
        <v>SA</v>
      </c>
      <c r="Q14" s="6">
        <v>2</v>
      </c>
      <c r="R14" s="7">
        <f t="shared" si="8"/>
        <v>0.5</v>
      </c>
      <c r="S14" s="8" t="str">
        <f t="shared" si="9"/>
        <v>EL</v>
      </c>
      <c r="T14" s="6">
        <v>3</v>
      </c>
      <c r="U14" s="7">
        <f t="shared" si="10"/>
        <v>0.75</v>
      </c>
      <c r="V14" s="8" t="str">
        <f t="shared" si="11"/>
        <v>SA</v>
      </c>
      <c r="W14" s="6">
        <v>2</v>
      </c>
      <c r="X14" s="7">
        <f t="shared" si="12"/>
        <v>0.5</v>
      </c>
      <c r="Y14" s="8" t="str">
        <f t="shared" si="13"/>
        <v>EL</v>
      </c>
      <c r="Z14" s="6">
        <v>3</v>
      </c>
      <c r="AA14" s="7">
        <f t="shared" si="14"/>
        <v>0.75</v>
      </c>
      <c r="AB14" s="8" t="str">
        <f t="shared" si="15"/>
        <v>SA</v>
      </c>
      <c r="AC14" s="6">
        <v>2</v>
      </c>
      <c r="AD14" s="7">
        <f t="shared" si="16"/>
        <v>0.5</v>
      </c>
      <c r="AE14" s="8" t="str">
        <f t="shared" si="17"/>
        <v>EL</v>
      </c>
      <c r="AF14" s="6">
        <v>3</v>
      </c>
      <c r="AG14" s="7">
        <f t="shared" si="18"/>
        <v>0.75</v>
      </c>
      <c r="AH14" s="9" t="str">
        <f t="shared" si="19"/>
        <v>SA</v>
      </c>
      <c r="AI14" s="84">
        <f t="shared" si="20"/>
        <v>6.25</v>
      </c>
      <c r="AJ14" s="84"/>
      <c r="AK14" s="10" t="str">
        <f t="shared" si="21"/>
        <v>BI</v>
      </c>
      <c r="AL14" s="5"/>
      <c r="AM14" s="5"/>
      <c r="AN14" s="5"/>
      <c r="AO14" s="5"/>
      <c r="AP14" s="5"/>
      <c r="AQ14" s="5"/>
    </row>
    <row r="15" spans="1:43">
      <c r="A15" s="83"/>
      <c r="B15" s="83"/>
      <c r="C15" s="83"/>
      <c r="D15" s="83"/>
      <c r="E15" s="6">
        <v>3</v>
      </c>
      <c r="F15" s="7">
        <f t="shared" si="0"/>
        <v>0.75</v>
      </c>
      <c r="G15" s="8" t="str">
        <f t="shared" si="1"/>
        <v>SA</v>
      </c>
      <c r="H15" s="6">
        <v>4</v>
      </c>
      <c r="I15" s="7">
        <f t="shared" si="22"/>
        <v>1</v>
      </c>
      <c r="J15" s="8" t="str">
        <f t="shared" si="3"/>
        <v>EX</v>
      </c>
      <c r="K15" s="6">
        <v>4</v>
      </c>
      <c r="L15" s="7">
        <f t="shared" si="4"/>
        <v>1</v>
      </c>
      <c r="M15" s="8" t="str">
        <f t="shared" si="5"/>
        <v>EX</v>
      </c>
      <c r="N15" s="6">
        <v>4</v>
      </c>
      <c r="O15" s="7">
        <f t="shared" si="6"/>
        <v>1</v>
      </c>
      <c r="P15" s="8" t="str">
        <f t="shared" si="7"/>
        <v>EX</v>
      </c>
      <c r="Q15" s="6">
        <v>4</v>
      </c>
      <c r="R15" s="7">
        <f t="shared" si="8"/>
        <v>1</v>
      </c>
      <c r="S15" s="8" t="str">
        <f t="shared" si="9"/>
        <v>EX</v>
      </c>
      <c r="T15" s="6">
        <v>4</v>
      </c>
      <c r="U15" s="7">
        <f t="shared" si="10"/>
        <v>1</v>
      </c>
      <c r="V15" s="8" t="str">
        <f t="shared" si="11"/>
        <v>EX</v>
      </c>
      <c r="W15" s="6">
        <v>4</v>
      </c>
      <c r="X15" s="7">
        <f t="shared" si="12"/>
        <v>1</v>
      </c>
      <c r="Y15" s="8" t="str">
        <f t="shared" si="13"/>
        <v>EX</v>
      </c>
      <c r="Z15" s="6">
        <v>4</v>
      </c>
      <c r="AA15" s="7">
        <f t="shared" si="14"/>
        <v>1</v>
      </c>
      <c r="AB15" s="8" t="str">
        <f t="shared" si="15"/>
        <v>EX</v>
      </c>
      <c r="AC15" s="6">
        <v>3</v>
      </c>
      <c r="AD15" s="7">
        <f t="shared" si="16"/>
        <v>0.75</v>
      </c>
      <c r="AE15" s="8" t="str">
        <f t="shared" si="17"/>
        <v>SA</v>
      </c>
      <c r="AF15" s="6">
        <v>4</v>
      </c>
      <c r="AG15" s="7">
        <f t="shared" si="18"/>
        <v>1</v>
      </c>
      <c r="AH15" s="9" t="str">
        <f t="shared" si="19"/>
        <v>EX</v>
      </c>
      <c r="AI15" s="84">
        <f t="shared" si="20"/>
        <v>9.5</v>
      </c>
      <c r="AJ15" s="84"/>
      <c r="AK15" s="10" t="str">
        <f t="shared" si="21"/>
        <v>SB</v>
      </c>
      <c r="AL15" s="5"/>
      <c r="AM15" s="5"/>
      <c r="AN15" s="5"/>
      <c r="AO15" s="5"/>
      <c r="AP15" s="5"/>
      <c r="AQ15" s="5"/>
    </row>
    <row r="16" spans="1:43">
      <c r="A16" s="83"/>
      <c r="B16" s="83"/>
      <c r="C16" s="83"/>
      <c r="D16" s="83"/>
      <c r="E16" s="6">
        <v>2</v>
      </c>
      <c r="F16" s="7">
        <f t="shared" si="0"/>
        <v>0.5</v>
      </c>
      <c r="G16" s="8" t="str">
        <f t="shared" si="1"/>
        <v>EL</v>
      </c>
      <c r="H16" s="6">
        <v>0</v>
      </c>
      <c r="I16" s="7">
        <f t="shared" si="22"/>
        <v>0</v>
      </c>
      <c r="J16" s="8" t="str">
        <f t="shared" si="3"/>
        <v>IN</v>
      </c>
      <c r="K16" s="6">
        <v>4</v>
      </c>
      <c r="L16" s="7">
        <f t="shared" si="4"/>
        <v>1</v>
      </c>
      <c r="M16" s="8" t="str">
        <f t="shared" si="5"/>
        <v>EX</v>
      </c>
      <c r="N16" s="6">
        <v>4</v>
      </c>
      <c r="O16" s="7">
        <f t="shared" si="6"/>
        <v>1</v>
      </c>
      <c r="P16" s="8" t="str">
        <f t="shared" si="7"/>
        <v>EX</v>
      </c>
      <c r="Q16" s="6">
        <v>4</v>
      </c>
      <c r="R16" s="7">
        <f t="shared" si="8"/>
        <v>1</v>
      </c>
      <c r="S16" s="8" t="str">
        <f t="shared" si="9"/>
        <v>EX</v>
      </c>
      <c r="T16" s="6">
        <v>4</v>
      </c>
      <c r="U16" s="7">
        <f t="shared" si="10"/>
        <v>1</v>
      </c>
      <c r="V16" s="8" t="str">
        <f t="shared" si="11"/>
        <v>EX</v>
      </c>
      <c r="W16" s="6">
        <v>1</v>
      </c>
      <c r="X16" s="7">
        <f t="shared" si="12"/>
        <v>0.25</v>
      </c>
      <c r="Y16" s="8" t="str">
        <f t="shared" si="13"/>
        <v>IN</v>
      </c>
      <c r="Z16" s="6">
        <v>4</v>
      </c>
      <c r="AA16" s="7">
        <f t="shared" si="14"/>
        <v>1</v>
      </c>
      <c r="AB16" s="8" t="str">
        <f t="shared" si="15"/>
        <v>EX</v>
      </c>
      <c r="AC16" s="6">
        <v>1</v>
      </c>
      <c r="AD16" s="7">
        <f t="shared" si="16"/>
        <v>0.25</v>
      </c>
      <c r="AE16" s="8" t="str">
        <f t="shared" si="17"/>
        <v>IN</v>
      </c>
      <c r="AF16" s="6">
        <v>0</v>
      </c>
      <c r="AG16" s="7">
        <f t="shared" si="18"/>
        <v>0</v>
      </c>
      <c r="AH16" s="9" t="str">
        <f t="shared" si="19"/>
        <v>IN</v>
      </c>
      <c r="AI16" s="84">
        <f t="shared" si="20"/>
        <v>6</v>
      </c>
      <c r="AJ16" s="84"/>
      <c r="AK16" s="10" t="str">
        <f t="shared" si="21"/>
        <v>BI</v>
      </c>
      <c r="AL16" s="5"/>
      <c r="AM16" s="5"/>
      <c r="AN16" s="5"/>
      <c r="AO16" s="5"/>
      <c r="AP16" s="5"/>
      <c r="AQ16" s="5"/>
    </row>
    <row r="17" spans="1:43">
      <c r="A17" s="83"/>
      <c r="B17" s="83"/>
      <c r="C17" s="83"/>
      <c r="D17" s="83"/>
      <c r="E17" s="6">
        <v>1</v>
      </c>
      <c r="F17" s="7">
        <f t="shared" si="0"/>
        <v>0.25</v>
      </c>
      <c r="G17" s="8" t="str">
        <f t="shared" si="1"/>
        <v>IN</v>
      </c>
      <c r="H17" s="6">
        <v>2</v>
      </c>
      <c r="I17" s="7">
        <f t="shared" si="22"/>
        <v>0.5</v>
      </c>
      <c r="J17" s="8" t="str">
        <f t="shared" si="3"/>
        <v>EL</v>
      </c>
      <c r="K17" s="6">
        <v>2</v>
      </c>
      <c r="L17" s="7">
        <f t="shared" si="4"/>
        <v>0.5</v>
      </c>
      <c r="M17" s="8" t="str">
        <f t="shared" si="5"/>
        <v>EL</v>
      </c>
      <c r="N17" s="6">
        <v>1</v>
      </c>
      <c r="O17" s="7">
        <f t="shared" si="6"/>
        <v>0.25</v>
      </c>
      <c r="P17" s="8" t="str">
        <f t="shared" si="7"/>
        <v>IN</v>
      </c>
      <c r="Q17" s="6">
        <v>3</v>
      </c>
      <c r="R17" s="7">
        <f t="shared" si="8"/>
        <v>0.75</v>
      </c>
      <c r="S17" s="8" t="str">
        <f t="shared" si="9"/>
        <v>SA</v>
      </c>
      <c r="T17" s="6">
        <v>2</v>
      </c>
      <c r="U17" s="7">
        <f t="shared" si="10"/>
        <v>0.5</v>
      </c>
      <c r="V17" s="8" t="str">
        <f t="shared" si="11"/>
        <v>EL</v>
      </c>
      <c r="W17" s="6">
        <v>3</v>
      </c>
      <c r="X17" s="7">
        <f t="shared" si="12"/>
        <v>0.75</v>
      </c>
      <c r="Y17" s="8" t="str">
        <f t="shared" si="13"/>
        <v>SA</v>
      </c>
      <c r="Z17" s="6">
        <v>4</v>
      </c>
      <c r="AA17" s="7">
        <f t="shared" si="14"/>
        <v>1</v>
      </c>
      <c r="AB17" s="8" t="str">
        <f t="shared" si="15"/>
        <v>EX</v>
      </c>
      <c r="AC17" s="6">
        <v>2</v>
      </c>
      <c r="AD17" s="7">
        <f t="shared" si="16"/>
        <v>0.5</v>
      </c>
      <c r="AE17" s="8" t="str">
        <f t="shared" si="17"/>
        <v>EL</v>
      </c>
      <c r="AF17" s="6">
        <v>4</v>
      </c>
      <c r="AG17" s="7">
        <f t="shared" si="18"/>
        <v>1</v>
      </c>
      <c r="AH17" s="9" t="str">
        <f t="shared" si="19"/>
        <v>EX</v>
      </c>
      <c r="AI17" s="84">
        <f t="shared" si="20"/>
        <v>6</v>
      </c>
      <c r="AJ17" s="84"/>
      <c r="AK17" s="10" t="str">
        <f t="shared" si="21"/>
        <v>BI</v>
      </c>
      <c r="AL17" s="5"/>
      <c r="AM17" s="5"/>
      <c r="AN17" s="5"/>
      <c r="AO17" s="5"/>
      <c r="AP17" s="5"/>
      <c r="AQ17" s="5"/>
    </row>
    <row r="18" spans="1:43">
      <c r="A18" s="83"/>
      <c r="B18" s="83"/>
      <c r="C18" s="83"/>
      <c r="D18" s="83"/>
      <c r="E18" s="6">
        <v>4</v>
      </c>
      <c r="F18" s="7">
        <f t="shared" si="0"/>
        <v>1</v>
      </c>
      <c r="G18" s="8" t="str">
        <f t="shared" si="1"/>
        <v>EX</v>
      </c>
      <c r="H18" s="6">
        <v>4</v>
      </c>
      <c r="I18" s="7">
        <f t="shared" si="22"/>
        <v>1</v>
      </c>
      <c r="J18" s="8" t="str">
        <f t="shared" si="3"/>
        <v>EX</v>
      </c>
      <c r="K18" s="6">
        <v>4</v>
      </c>
      <c r="L18" s="7">
        <f t="shared" si="4"/>
        <v>1</v>
      </c>
      <c r="M18" s="8" t="str">
        <f t="shared" si="5"/>
        <v>EX</v>
      </c>
      <c r="N18" s="6">
        <v>4</v>
      </c>
      <c r="O18" s="7">
        <f t="shared" si="6"/>
        <v>1</v>
      </c>
      <c r="P18" s="8" t="str">
        <f t="shared" si="7"/>
        <v>EX</v>
      </c>
      <c r="Q18" s="6">
        <v>3</v>
      </c>
      <c r="R18" s="7">
        <f t="shared" si="8"/>
        <v>0.75</v>
      </c>
      <c r="S18" s="8" t="str">
        <f t="shared" si="9"/>
        <v>SA</v>
      </c>
      <c r="T18" s="6">
        <v>3</v>
      </c>
      <c r="U18" s="7">
        <f t="shared" si="10"/>
        <v>0.75</v>
      </c>
      <c r="V18" s="8" t="str">
        <f t="shared" si="11"/>
        <v>SA</v>
      </c>
      <c r="W18" s="6">
        <v>4</v>
      </c>
      <c r="X18" s="7">
        <f t="shared" si="12"/>
        <v>1</v>
      </c>
      <c r="Y18" s="8" t="str">
        <f t="shared" si="13"/>
        <v>EX</v>
      </c>
      <c r="Z18" s="6">
        <v>4</v>
      </c>
      <c r="AA18" s="7">
        <f t="shared" si="14"/>
        <v>1</v>
      </c>
      <c r="AB18" s="8" t="str">
        <f t="shared" si="15"/>
        <v>EX</v>
      </c>
      <c r="AC18" s="6">
        <v>1</v>
      </c>
      <c r="AD18" s="7">
        <f t="shared" si="16"/>
        <v>0.25</v>
      </c>
      <c r="AE18" s="8" t="str">
        <f t="shared" si="17"/>
        <v>IN</v>
      </c>
      <c r="AF18" s="6">
        <v>3</v>
      </c>
      <c r="AG18" s="7">
        <f t="shared" si="18"/>
        <v>0.75</v>
      </c>
      <c r="AH18" s="9" t="str">
        <f t="shared" si="19"/>
        <v>SA</v>
      </c>
      <c r="AI18" s="84">
        <f t="shared" si="20"/>
        <v>8.5</v>
      </c>
      <c r="AJ18" s="84"/>
      <c r="AK18" s="10" t="str">
        <f t="shared" si="21"/>
        <v>NT</v>
      </c>
      <c r="AL18" s="5"/>
      <c r="AM18" s="5"/>
      <c r="AN18" s="5"/>
      <c r="AO18" s="5"/>
      <c r="AP18" s="5"/>
      <c r="AQ18" s="5"/>
    </row>
    <row r="19" spans="1:43">
      <c r="A19" s="83"/>
      <c r="B19" s="83"/>
      <c r="C19" s="83"/>
      <c r="D19" s="83"/>
      <c r="E19" s="6">
        <v>4</v>
      </c>
      <c r="F19" s="7">
        <f t="shared" si="0"/>
        <v>1</v>
      </c>
      <c r="G19" s="8" t="str">
        <f t="shared" si="1"/>
        <v>EX</v>
      </c>
      <c r="H19" s="6">
        <v>4</v>
      </c>
      <c r="I19" s="7">
        <f t="shared" si="22"/>
        <v>1</v>
      </c>
      <c r="J19" s="8" t="str">
        <f t="shared" si="3"/>
        <v>EX</v>
      </c>
      <c r="K19" s="6">
        <v>0</v>
      </c>
      <c r="L19" s="7">
        <f t="shared" si="4"/>
        <v>0</v>
      </c>
      <c r="M19" s="8" t="str">
        <f t="shared" si="5"/>
        <v>IN</v>
      </c>
      <c r="N19" s="6">
        <v>3</v>
      </c>
      <c r="O19" s="7">
        <f t="shared" si="6"/>
        <v>0.75</v>
      </c>
      <c r="P19" s="8" t="str">
        <f t="shared" si="7"/>
        <v>SA</v>
      </c>
      <c r="Q19" s="6">
        <v>2</v>
      </c>
      <c r="R19" s="7">
        <f t="shared" si="8"/>
        <v>0.5</v>
      </c>
      <c r="S19" s="8" t="str">
        <f t="shared" si="9"/>
        <v>EL</v>
      </c>
      <c r="T19" s="6">
        <v>3</v>
      </c>
      <c r="U19" s="7">
        <f t="shared" si="10"/>
        <v>0.75</v>
      </c>
      <c r="V19" s="8" t="str">
        <f t="shared" si="11"/>
        <v>SA</v>
      </c>
      <c r="W19" s="6">
        <v>4</v>
      </c>
      <c r="X19" s="7">
        <f t="shared" si="12"/>
        <v>1</v>
      </c>
      <c r="Y19" s="8" t="str">
        <f t="shared" si="13"/>
        <v>EX</v>
      </c>
      <c r="Z19" s="6">
        <v>4</v>
      </c>
      <c r="AA19" s="7">
        <f t="shared" si="14"/>
        <v>1</v>
      </c>
      <c r="AB19" s="8" t="str">
        <f t="shared" si="15"/>
        <v>EX</v>
      </c>
      <c r="AC19" s="6">
        <v>2</v>
      </c>
      <c r="AD19" s="7">
        <f t="shared" si="16"/>
        <v>0.5</v>
      </c>
      <c r="AE19" s="8" t="str">
        <f t="shared" si="17"/>
        <v>EL</v>
      </c>
      <c r="AF19" s="6">
        <v>4</v>
      </c>
      <c r="AG19" s="7">
        <f t="shared" si="18"/>
        <v>1</v>
      </c>
      <c r="AH19" s="9" t="str">
        <f t="shared" si="19"/>
        <v>EX</v>
      </c>
      <c r="AI19" s="84">
        <f t="shared" si="20"/>
        <v>7.5</v>
      </c>
      <c r="AJ19" s="84"/>
      <c r="AK19" s="10" t="str">
        <f t="shared" si="21"/>
        <v>NT</v>
      </c>
      <c r="AL19" s="5"/>
      <c r="AM19" s="5"/>
      <c r="AN19" s="5"/>
      <c r="AO19" s="5"/>
      <c r="AP19" s="5"/>
      <c r="AQ19" s="5"/>
    </row>
    <row r="20" spans="1:43">
      <c r="A20" s="83"/>
      <c r="B20" s="83"/>
      <c r="C20" s="83"/>
      <c r="D20" s="83"/>
      <c r="E20" s="6">
        <v>3</v>
      </c>
      <c r="F20" s="7">
        <f t="shared" si="0"/>
        <v>0.75</v>
      </c>
      <c r="G20" s="8" t="str">
        <f t="shared" si="1"/>
        <v>SA</v>
      </c>
      <c r="H20" s="6">
        <v>2</v>
      </c>
      <c r="I20" s="7">
        <f t="shared" si="22"/>
        <v>0.5</v>
      </c>
      <c r="J20" s="8" t="str">
        <f t="shared" si="3"/>
        <v>EL</v>
      </c>
      <c r="K20" s="6">
        <v>4</v>
      </c>
      <c r="L20" s="7">
        <f t="shared" si="4"/>
        <v>1</v>
      </c>
      <c r="M20" s="8" t="str">
        <f t="shared" si="5"/>
        <v>EX</v>
      </c>
      <c r="N20" s="6">
        <v>4</v>
      </c>
      <c r="O20" s="7">
        <f t="shared" si="6"/>
        <v>1</v>
      </c>
      <c r="P20" s="8" t="str">
        <f t="shared" si="7"/>
        <v>EX</v>
      </c>
      <c r="Q20" s="6">
        <v>2</v>
      </c>
      <c r="R20" s="7">
        <f t="shared" si="8"/>
        <v>0.5</v>
      </c>
      <c r="S20" s="8" t="str">
        <f t="shared" si="9"/>
        <v>EL</v>
      </c>
      <c r="T20" s="6">
        <v>4</v>
      </c>
      <c r="U20" s="7">
        <f t="shared" si="10"/>
        <v>1</v>
      </c>
      <c r="V20" s="8" t="str">
        <f t="shared" si="11"/>
        <v>EX</v>
      </c>
      <c r="W20" s="6">
        <v>4</v>
      </c>
      <c r="X20" s="7">
        <f t="shared" si="12"/>
        <v>1</v>
      </c>
      <c r="Y20" s="8" t="str">
        <f t="shared" si="13"/>
        <v>EX</v>
      </c>
      <c r="Z20" s="6">
        <v>4</v>
      </c>
      <c r="AA20" s="7">
        <f t="shared" si="14"/>
        <v>1</v>
      </c>
      <c r="AB20" s="8" t="str">
        <f t="shared" si="15"/>
        <v>EX</v>
      </c>
      <c r="AC20" s="6">
        <v>1</v>
      </c>
      <c r="AD20" s="7">
        <f t="shared" si="16"/>
        <v>0.25</v>
      </c>
      <c r="AE20" s="8" t="str">
        <f t="shared" si="17"/>
        <v>IN</v>
      </c>
      <c r="AF20" s="6">
        <v>4</v>
      </c>
      <c r="AG20" s="7">
        <f t="shared" si="18"/>
        <v>1</v>
      </c>
      <c r="AH20" s="9" t="str">
        <f t="shared" si="19"/>
        <v>EX</v>
      </c>
      <c r="AI20" s="84">
        <f t="shared" si="20"/>
        <v>8</v>
      </c>
      <c r="AJ20" s="84"/>
      <c r="AK20" s="10" t="str">
        <f t="shared" si="21"/>
        <v>NT</v>
      </c>
      <c r="AL20" s="5"/>
      <c r="AM20" s="5"/>
      <c r="AN20" s="5"/>
      <c r="AO20" s="5"/>
      <c r="AP20" s="5"/>
      <c r="AQ20" s="5"/>
    </row>
    <row r="21" spans="1:43">
      <c r="A21" s="83"/>
      <c r="B21" s="83"/>
      <c r="C21" s="83"/>
      <c r="D21" s="83"/>
      <c r="E21" s="6">
        <v>4</v>
      </c>
      <c r="F21" s="7">
        <f t="shared" si="0"/>
        <v>1</v>
      </c>
      <c r="G21" s="8" t="str">
        <f t="shared" si="1"/>
        <v>EX</v>
      </c>
      <c r="H21" s="6">
        <v>4</v>
      </c>
      <c r="I21" s="7">
        <f t="shared" si="22"/>
        <v>1</v>
      </c>
      <c r="J21" s="8" t="str">
        <f t="shared" si="3"/>
        <v>EX</v>
      </c>
      <c r="K21" s="6">
        <v>4</v>
      </c>
      <c r="L21" s="7">
        <f t="shared" si="4"/>
        <v>1</v>
      </c>
      <c r="M21" s="8" t="str">
        <f t="shared" si="5"/>
        <v>EX</v>
      </c>
      <c r="N21" s="6">
        <v>4</v>
      </c>
      <c r="O21" s="7">
        <f t="shared" si="6"/>
        <v>1</v>
      </c>
      <c r="P21" s="8" t="str">
        <f t="shared" si="7"/>
        <v>EX</v>
      </c>
      <c r="Q21" s="6">
        <v>3</v>
      </c>
      <c r="R21" s="7">
        <f t="shared" si="8"/>
        <v>0.75</v>
      </c>
      <c r="S21" s="8" t="str">
        <f t="shared" si="9"/>
        <v>SA</v>
      </c>
      <c r="T21" s="6">
        <v>3</v>
      </c>
      <c r="U21" s="7">
        <f t="shared" si="10"/>
        <v>0.75</v>
      </c>
      <c r="V21" s="8" t="str">
        <f t="shared" si="11"/>
        <v>SA</v>
      </c>
      <c r="W21" s="6">
        <v>4</v>
      </c>
      <c r="X21" s="7">
        <f t="shared" si="12"/>
        <v>1</v>
      </c>
      <c r="Y21" s="8" t="str">
        <f t="shared" si="13"/>
        <v>EX</v>
      </c>
      <c r="Z21" s="6">
        <v>4</v>
      </c>
      <c r="AA21" s="7">
        <f t="shared" si="14"/>
        <v>1</v>
      </c>
      <c r="AB21" s="8" t="str">
        <f t="shared" si="15"/>
        <v>EX</v>
      </c>
      <c r="AC21" s="6">
        <v>4</v>
      </c>
      <c r="AD21" s="7">
        <f t="shared" si="16"/>
        <v>1</v>
      </c>
      <c r="AE21" s="8" t="str">
        <f t="shared" si="17"/>
        <v>EX</v>
      </c>
      <c r="AF21" s="6">
        <v>4</v>
      </c>
      <c r="AG21" s="7">
        <f t="shared" si="18"/>
        <v>1</v>
      </c>
      <c r="AH21" s="9" t="str">
        <f t="shared" si="19"/>
        <v>EX</v>
      </c>
      <c r="AI21" s="84">
        <f t="shared" si="20"/>
        <v>9.5</v>
      </c>
      <c r="AJ21" s="84"/>
      <c r="AK21" s="10" t="str">
        <f t="shared" si="21"/>
        <v>SB</v>
      </c>
      <c r="AL21" s="5"/>
      <c r="AM21" s="5"/>
      <c r="AN21" s="5"/>
      <c r="AO21" s="5"/>
      <c r="AP21" s="5"/>
      <c r="AQ21" s="5"/>
    </row>
    <row r="22" spans="1:43">
      <c r="A22" s="83"/>
      <c r="B22" s="83"/>
      <c r="C22" s="83"/>
      <c r="D22" s="83"/>
      <c r="E22" s="6">
        <v>4</v>
      </c>
      <c r="F22" s="7">
        <f t="shared" si="0"/>
        <v>1</v>
      </c>
      <c r="G22" s="8" t="str">
        <f t="shared" si="1"/>
        <v>EX</v>
      </c>
      <c r="H22" s="6">
        <v>4</v>
      </c>
      <c r="I22" s="7">
        <f t="shared" si="22"/>
        <v>1</v>
      </c>
      <c r="J22" s="8" t="str">
        <f t="shared" si="3"/>
        <v>EX</v>
      </c>
      <c r="K22" s="6">
        <v>4</v>
      </c>
      <c r="L22" s="7">
        <f t="shared" si="4"/>
        <v>1</v>
      </c>
      <c r="M22" s="8" t="str">
        <f t="shared" si="5"/>
        <v>EX</v>
      </c>
      <c r="N22" s="6">
        <v>4</v>
      </c>
      <c r="O22" s="7">
        <f t="shared" si="6"/>
        <v>1</v>
      </c>
      <c r="P22" s="8" t="str">
        <f t="shared" si="7"/>
        <v>EX</v>
      </c>
      <c r="Q22" s="6">
        <v>3</v>
      </c>
      <c r="R22" s="7">
        <f t="shared" si="8"/>
        <v>0.75</v>
      </c>
      <c r="S22" s="8" t="str">
        <f t="shared" si="9"/>
        <v>SA</v>
      </c>
      <c r="T22" s="6">
        <v>4</v>
      </c>
      <c r="U22" s="7">
        <f t="shared" si="10"/>
        <v>1</v>
      </c>
      <c r="V22" s="8" t="str">
        <f t="shared" si="11"/>
        <v>EX</v>
      </c>
      <c r="W22" s="6">
        <v>4</v>
      </c>
      <c r="X22" s="7">
        <f t="shared" si="12"/>
        <v>1</v>
      </c>
      <c r="Y22" s="8" t="str">
        <f t="shared" si="13"/>
        <v>EX</v>
      </c>
      <c r="Z22" s="6">
        <v>4</v>
      </c>
      <c r="AA22" s="7">
        <f t="shared" si="14"/>
        <v>1</v>
      </c>
      <c r="AB22" s="8" t="str">
        <f t="shared" si="15"/>
        <v>EX</v>
      </c>
      <c r="AC22" s="6">
        <v>2</v>
      </c>
      <c r="AD22" s="7">
        <f t="shared" si="16"/>
        <v>0.5</v>
      </c>
      <c r="AE22" s="8" t="str">
        <f t="shared" si="17"/>
        <v>EL</v>
      </c>
      <c r="AF22" s="6">
        <v>3</v>
      </c>
      <c r="AG22" s="7">
        <f t="shared" si="18"/>
        <v>0.75</v>
      </c>
      <c r="AH22" s="9" t="str">
        <f t="shared" si="19"/>
        <v>SA</v>
      </c>
      <c r="AI22" s="84">
        <f t="shared" si="20"/>
        <v>9</v>
      </c>
      <c r="AJ22" s="84"/>
      <c r="AK22" s="10" t="str">
        <f t="shared" si="21"/>
        <v>SB</v>
      </c>
      <c r="AL22" s="5"/>
      <c r="AM22" s="5"/>
      <c r="AN22" s="5"/>
      <c r="AO22" s="5"/>
      <c r="AP22" s="5"/>
      <c r="AQ22" s="5"/>
    </row>
    <row r="23" spans="1:43">
      <c r="A23" s="83"/>
      <c r="B23" s="83"/>
      <c r="C23" s="83"/>
      <c r="D23" s="83"/>
      <c r="E23" s="12">
        <v>4</v>
      </c>
      <c r="F23" s="13">
        <f t="shared" si="0"/>
        <v>1</v>
      </c>
      <c r="G23" s="14" t="str">
        <f t="shared" si="1"/>
        <v>EX</v>
      </c>
      <c r="H23" s="12">
        <v>2</v>
      </c>
      <c r="I23" s="13">
        <f t="shared" si="22"/>
        <v>0.5</v>
      </c>
      <c r="J23" s="14" t="str">
        <f t="shared" si="3"/>
        <v>EL</v>
      </c>
      <c r="K23" s="12">
        <v>4</v>
      </c>
      <c r="L23" s="13">
        <f t="shared" si="4"/>
        <v>1</v>
      </c>
      <c r="M23" s="14" t="str">
        <f t="shared" si="5"/>
        <v>EX</v>
      </c>
      <c r="N23" s="12">
        <v>4</v>
      </c>
      <c r="O23" s="13">
        <f t="shared" si="6"/>
        <v>1</v>
      </c>
      <c r="P23" s="14" t="str">
        <f t="shared" si="7"/>
        <v>EX</v>
      </c>
      <c r="Q23" s="12">
        <v>4</v>
      </c>
      <c r="R23" s="13">
        <f t="shared" si="8"/>
        <v>1</v>
      </c>
      <c r="S23" s="14" t="str">
        <f t="shared" si="9"/>
        <v>EX</v>
      </c>
      <c r="T23" s="12">
        <v>4</v>
      </c>
      <c r="U23" s="13">
        <f t="shared" si="10"/>
        <v>1</v>
      </c>
      <c r="V23" s="14" t="str">
        <f t="shared" si="11"/>
        <v>EX</v>
      </c>
      <c r="W23" s="12">
        <v>4</v>
      </c>
      <c r="X23" s="13">
        <f t="shared" si="12"/>
        <v>1</v>
      </c>
      <c r="Y23" s="14" t="str">
        <f t="shared" si="13"/>
        <v>EX</v>
      </c>
      <c r="Z23" s="12">
        <v>4</v>
      </c>
      <c r="AA23" s="13">
        <f t="shared" si="14"/>
        <v>1</v>
      </c>
      <c r="AB23" s="14" t="str">
        <f t="shared" si="15"/>
        <v>EX</v>
      </c>
      <c r="AC23" s="12">
        <v>3</v>
      </c>
      <c r="AD23" s="13">
        <f t="shared" si="16"/>
        <v>0.75</v>
      </c>
      <c r="AE23" s="14" t="str">
        <f t="shared" si="17"/>
        <v>SA</v>
      </c>
      <c r="AF23" s="12">
        <v>4</v>
      </c>
      <c r="AG23" s="13">
        <f t="shared" si="18"/>
        <v>1</v>
      </c>
      <c r="AH23" s="15" t="str">
        <f t="shared" si="19"/>
        <v>EX</v>
      </c>
      <c r="AI23" s="85">
        <f t="shared" si="20"/>
        <v>9.25</v>
      </c>
      <c r="AJ23" s="85"/>
      <c r="AK23" s="16" t="str">
        <f t="shared" si="21"/>
        <v>SB</v>
      </c>
      <c r="AL23" s="5"/>
      <c r="AM23" s="5"/>
      <c r="AN23" s="5"/>
      <c r="AO23" s="5"/>
      <c r="AP23" s="5"/>
      <c r="AQ23" s="5"/>
    </row>
    <row r="24" spans="1:43">
      <c r="A24" s="5"/>
      <c r="B24" s="5"/>
      <c r="C24" s="5"/>
      <c r="D24" s="5"/>
      <c r="E24" s="2"/>
      <c r="F24" s="1"/>
      <c r="G24" s="2"/>
      <c r="H24" s="2"/>
      <c r="I24" s="1"/>
      <c r="J24" s="2"/>
      <c r="K24" s="2"/>
      <c r="L24" s="1"/>
      <c r="M24" s="2"/>
      <c r="N24" s="2"/>
      <c r="O24" s="1"/>
      <c r="P24" s="2"/>
      <c r="Q24" s="2"/>
      <c r="R24" s="1"/>
      <c r="S24" s="2"/>
      <c r="T24" s="2"/>
      <c r="U24" s="1"/>
      <c r="V24" s="2"/>
      <c r="W24" s="2"/>
      <c r="X24" s="1"/>
      <c r="Y24" s="2"/>
      <c r="Z24" s="2"/>
      <c r="AA24" s="1"/>
      <c r="AB24" s="2"/>
      <c r="AC24" s="2"/>
      <c r="AD24" s="1"/>
      <c r="AE24" s="2"/>
      <c r="AF24" s="2"/>
      <c r="AG24" s="1"/>
      <c r="AH24" s="2"/>
      <c r="AI24" s="2"/>
      <c r="AJ24" s="2"/>
      <c r="AK24" s="2"/>
      <c r="AL24" s="5"/>
      <c r="AM24" s="5"/>
      <c r="AN24" s="5"/>
      <c r="AO24" s="5"/>
      <c r="AP24" s="5"/>
      <c r="AQ24" s="5"/>
    </row>
    <row r="25" spans="1:43">
      <c r="A25" s="86" t="s">
        <v>23</v>
      </c>
      <c r="B25" s="86"/>
      <c r="C25" s="86"/>
      <c r="D25" s="86"/>
      <c r="E25" s="87" t="s">
        <v>24</v>
      </c>
      <c r="F25" s="87"/>
      <c r="G25" s="87"/>
      <c r="H25" s="87" t="s">
        <v>25</v>
      </c>
      <c r="I25" s="87"/>
      <c r="J25" s="87"/>
      <c r="K25" s="87" t="s">
        <v>26</v>
      </c>
      <c r="L25" s="87"/>
      <c r="M25" s="87"/>
      <c r="N25" s="87" t="s">
        <v>27</v>
      </c>
      <c r="O25" s="87"/>
      <c r="P25" s="87"/>
      <c r="Q25" s="88" t="s">
        <v>28</v>
      </c>
      <c r="R25" s="88"/>
      <c r="S25" s="88"/>
      <c r="T25" s="2"/>
      <c r="U25" s="1"/>
      <c r="V25" s="2"/>
      <c r="W25" s="2"/>
      <c r="X25" s="1"/>
      <c r="Y25" s="2"/>
      <c r="Z25" s="2"/>
      <c r="AA25" s="1"/>
      <c r="AB25" s="2"/>
      <c r="AC25" s="2"/>
      <c r="AD25" s="1"/>
      <c r="AE25" s="2"/>
      <c r="AF25" s="2"/>
      <c r="AG25" s="1"/>
      <c r="AH25" s="2"/>
      <c r="AI25" s="2"/>
      <c r="AJ25" s="2"/>
      <c r="AK25" s="2"/>
      <c r="AL25" s="5"/>
      <c r="AM25" s="5"/>
      <c r="AN25" s="5"/>
      <c r="AO25" s="5"/>
      <c r="AP25" s="5"/>
      <c r="AQ25" s="5"/>
    </row>
    <row r="26" spans="1:43" ht="15" customHeight="1">
      <c r="A26" s="80"/>
      <c r="B26" s="80"/>
      <c r="C26" s="80"/>
      <c r="D26" s="80"/>
      <c r="E26" s="81">
        <f>COUNTIF(AI3:AI23,"&lt;10,1")-Q26-N26-K26-H26</f>
        <v>6</v>
      </c>
      <c r="F26" s="81"/>
      <c r="G26" s="81"/>
      <c r="H26" s="81">
        <f>COUNTIF(AI3:AI23,"&lt;8,76")-Q26-N26-K26</f>
        <v>9</v>
      </c>
      <c r="I26" s="81"/>
      <c r="J26" s="81"/>
      <c r="K26" s="81">
        <f>COUNTIF(AI3:AI23,"&lt;6,80")-Q26-N26</f>
        <v>6</v>
      </c>
      <c r="L26" s="81"/>
      <c r="M26" s="81"/>
      <c r="N26" s="81">
        <f>COUNTIF(AI3:AI23,"&lt;5,8")-Q26</f>
        <v>0</v>
      </c>
      <c r="O26" s="81"/>
      <c r="P26" s="81"/>
      <c r="Q26" s="81">
        <f>COUNTIFS(AI3:AI23,"&lt;4,8")</f>
        <v>0</v>
      </c>
      <c r="R26" s="81"/>
      <c r="S26" s="81"/>
      <c r="T26" s="2"/>
      <c r="U26" s="1"/>
      <c r="V26" s="2"/>
      <c r="W26" s="2"/>
      <c r="X26" s="1"/>
      <c r="Y26" s="2"/>
      <c r="Z26" s="2"/>
      <c r="AA26" s="1"/>
      <c r="AB26" s="2"/>
      <c r="AC26" s="2"/>
      <c r="AD26" s="1"/>
      <c r="AE26" s="2"/>
      <c r="AF26" s="2"/>
      <c r="AG26" s="1"/>
      <c r="AH26" s="2"/>
      <c r="AI26" s="2"/>
      <c r="AJ26" s="2"/>
      <c r="AK26" s="2"/>
      <c r="AL26" s="5"/>
      <c r="AM26" s="5"/>
      <c r="AN26" s="5"/>
      <c r="AO26" s="5"/>
      <c r="AP26" s="5"/>
      <c r="AQ26" s="5"/>
    </row>
    <row r="27" spans="1:43">
      <c r="A27" s="80"/>
      <c r="B27" s="80"/>
      <c r="C27" s="80"/>
      <c r="D27" s="80"/>
      <c r="E27" s="82">
        <f>E26/20</f>
        <v>0.3</v>
      </c>
      <c r="F27" s="82"/>
      <c r="G27" s="82"/>
      <c r="H27" s="82">
        <f>H26/20</f>
        <v>0.45</v>
      </c>
      <c r="I27" s="82"/>
      <c r="J27" s="82"/>
      <c r="K27" s="82">
        <f>K26/20</f>
        <v>0.3</v>
      </c>
      <c r="L27" s="82"/>
      <c r="M27" s="82"/>
      <c r="N27" s="82">
        <f>N26/20</f>
        <v>0</v>
      </c>
      <c r="O27" s="82"/>
      <c r="P27" s="82"/>
      <c r="Q27" s="82">
        <f>Q26/20</f>
        <v>0</v>
      </c>
      <c r="R27" s="82"/>
      <c r="S27" s="82"/>
      <c r="T27" s="2"/>
      <c r="U27" s="1"/>
      <c r="V27" s="2"/>
      <c r="W27" s="2"/>
      <c r="X27" s="1"/>
      <c r="Y27" s="2"/>
      <c r="Z27" s="2"/>
      <c r="AA27" s="1"/>
      <c r="AB27" s="2"/>
      <c r="AC27" s="2"/>
      <c r="AD27" s="1"/>
      <c r="AE27" s="2"/>
      <c r="AF27" s="2"/>
      <c r="AG27" s="1"/>
      <c r="AH27" s="2"/>
      <c r="AI27" s="2"/>
      <c r="AJ27" s="2"/>
      <c r="AK27" s="2"/>
      <c r="AL27" s="5"/>
      <c r="AM27" s="5"/>
      <c r="AN27" s="5"/>
      <c r="AO27" s="5"/>
      <c r="AP27" s="5"/>
      <c r="AQ27" s="5"/>
    </row>
    <row r="28" spans="1:43">
      <c r="A28" s="17"/>
      <c r="B28" s="17"/>
      <c r="C28" s="17"/>
      <c r="D28" s="17"/>
      <c r="E28" s="18"/>
      <c r="F28" s="19"/>
      <c r="G28" s="18"/>
      <c r="H28" s="18"/>
      <c r="I28" s="19"/>
      <c r="J28" s="18"/>
      <c r="K28" s="18"/>
      <c r="L28" s="19"/>
      <c r="M28" s="18"/>
      <c r="N28" s="18"/>
      <c r="O28" s="19"/>
      <c r="P28" s="18"/>
      <c r="Q28" s="18"/>
      <c r="R28" s="19"/>
      <c r="S28" s="18"/>
      <c r="T28" s="2"/>
      <c r="U28" s="1"/>
      <c r="V28" s="2"/>
      <c r="W28" s="2"/>
      <c r="X28" s="1"/>
      <c r="Y28" s="2"/>
      <c r="Z28" s="2"/>
      <c r="AA28" s="1"/>
      <c r="AB28" s="2"/>
      <c r="AC28" s="2"/>
      <c r="AD28" s="1"/>
      <c r="AE28" s="2"/>
      <c r="AF28" s="2"/>
      <c r="AG28" s="1"/>
      <c r="AH28" s="2"/>
      <c r="AI28" s="2"/>
      <c r="AJ28" s="2"/>
      <c r="AK28" s="2"/>
      <c r="AL28" s="5"/>
      <c r="AM28" s="5"/>
      <c r="AN28" s="5"/>
      <c r="AO28" s="5"/>
      <c r="AP28" s="5"/>
      <c r="AQ28" s="5"/>
    </row>
    <row r="29" spans="1:43">
      <c r="A29" s="17"/>
      <c r="B29" s="20"/>
      <c r="C29" s="21"/>
      <c r="D29" s="5"/>
      <c r="E29" s="18"/>
      <c r="F29" s="19"/>
      <c r="G29" s="18"/>
      <c r="H29" s="18"/>
      <c r="I29" s="19"/>
      <c r="J29" s="18"/>
      <c r="K29" s="18"/>
      <c r="L29" s="19"/>
      <c r="M29" s="18"/>
      <c r="N29" s="18"/>
      <c r="O29" s="19"/>
      <c r="P29" s="18"/>
      <c r="Q29" s="18"/>
      <c r="R29" s="19"/>
      <c r="S29" s="18"/>
      <c r="T29" s="18"/>
      <c r="U29" s="19"/>
      <c r="V29" s="2"/>
      <c r="W29" s="2"/>
      <c r="X29" s="1"/>
      <c r="Y29" s="2"/>
      <c r="Z29" s="2"/>
      <c r="AA29" s="1"/>
      <c r="AB29" s="2"/>
      <c r="AC29" s="2"/>
      <c r="AD29" s="1"/>
      <c r="AE29" s="2"/>
      <c r="AF29" s="2"/>
      <c r="AG29" s="1"/>
      <c r="AH29" s="2"/>
      <c r="AI29" s="2"/>
      <c r="AJ29" s="2"/>
      <c r="AK29" s="2"/>
      <c r="AL29" s="5"/>
      <c r="AM29" s="5"/>
      <c r="AN29" s="5"/>
      <c r="AO29" s="5"/>
      <c r="AP29" s="5"/>
      <c r="AQ29" s="5"/>
    </row>
    <row r="30" spans="1:43">
      <c r="A30" s="17"/>
      <c r="B30" s="22"/>
      <c r="C30" s="23"/>
      <c r="D30" s="5"/>
      <c r="E30" s="18"/>
      <c r="F30" s="19"/>
      <c r="G30" s="18"/>
      <c r="H30" s="18"/>
      <c r="I30" s="19"/>
      <c r="J30" s="18"/>
      <c r="K30" s="18"/>
      <c r="L30" s="19"/>
      <c r="M30" s="18"/>
      <c r="N30" s="18"/>
      <c r="O30" s="19"/>
      <c r="P30" s="18"/>
      <c r="Q30" s="18"/>
      <c r="R30" s="19"/>
      <c r="S30" s="18"/>
      <c r="T30" s="18"/>
      <c r="U30" s="19"/>
      <c r="V30" s="2"/>
      <c r="W30" s="2"/>
      <c r="X30" s="1"/>
      <c r="Y30" s="2"/>
      <c r="Z30" s="2"/>
      <c r="AA30" s="1"/>
      <c r="AB30" s="2"/>
      <c r="AC30" s="2"/>
      <c r="AD30" s="1"/>
      <c r="AE30" s="2"/>
      <c r="AF30" s="2"/>
      <c r="AG30" s="1"/>
      <c r="AH30" s="2"/>
      <c r="AI30" s="2"/>
      <c r="AJ30" s="2"/>
      <c r="AK30" s="2"/>
      <c r="AL30" s="5"/>
      <c r="AM30" s="5"/>
      <c r="AN30" s="5"/>
      <c r="AO30" s="5"/>
      <c r="AP30" s="5"/>
      <c r="AQ30" s="5"/>
    </row>
    <row r="31" spans="1:43" ht="15" customHeight="1">
      <c r="A31" s="5"/>
      <c r="AJ31" s="2"/>
      <c r="AK31" s="2"/>
      <c r="AL31" s="5"/>
      <c r="AM31" s="5"/>
      <c r="AN31" s="5"/>
      <c r="AO31" s="5"/>
      <c r="AP31" s="5"/>
      <c r="AQ31" s="5"/>
    </row>
    <row r="32" spans="1:43">
      <c r="A32" s="5"/>
      <c r="AJ32" s="2"/>
      <c r="AK32" s="2"/>
      <c r="AL32" s="5"/>
      <c r="AM32" s="5"/>
      <c r="AN32" s="5"/>
      <c r="AO32" s="5"/>
      <c r="AP32" s="5"/>
      <c r="AQ32" s="5"/>
    </row>
    <row r="33" spans="1:43">
      <c r="A33" s="5"/>
      <c r="AJ33" s="2"/>
      <c r="AK33" s="2"/>
      <c r="AL33" s="5"/>
      <c r="AM33" s="5"/>
      <c r="AN33" s="5"/>
      <c r="AO33" s="5"/>
      <c r="AP33" s="5"/>
      <c r="AQ33" s="5"/>
    </row>
    <row r="34" spans="1:43">
      <c r="A34" s="5"/>
      <c r="AJ34" s="2"/>
      <c r="AK34" s="2"/>
      <c r="AL34" s="5"/>
      <c r="AM34" s="5"/>
      <c r="AN34" s="5"/>
      <c r="AO34" s="5"/>
      <c r="AP34" s="5"/>
      <c r="AQ34" s="5"/>
    </row>
    <row r="35" spans="1:43" ht="15" customHeight="1">
      <c r="A35" s="5"/>
      <c r="AJ35" s="2"/>
      <c r="AK35" s="2"/>
      <c r="AL35" s="5"/>
      <c r="AM35" s="5"/>
      <c r="AN35" s="5"/>
      <c r="AO35" s="5"/>
      <c r="AP35" s="5"/>
      <c r="AQ35" s="5"/>
    </row>
    <row r="36" spans="1:43">
      <c r="A36" s="5"/>
      <c r="AJ36" s="2"/>
      <c r="AK36" s="2"/>
      <c r="AL36" s="5"/>
      <c r="AM36" s="5"/>
      <c r="AN36" s="5"/>
      <c r="AO36" s="5"/>
      <c r="AP36" s="5"/>
      <c r="AQ36" s="5"/>
    </row>
    <row r="37" spans="1:43">
      <c r="A37" s="5"/>
      <c r="AJ37" s="2"/>
      <c r="AK37" s="2"/>
      <c r="AL37" s="5"/>
      <c r="AM37" s="5"/>
      <c r="AN37" s="5"/>
      <c r="AO37" s="5"/>
      <c r="AP37" s="5"/>
      <c r="AQ37" s="5"/>
    </row>
    <row r="38" spans="1:43" ht="89.25" customHeight="1">
      <c r="A38" s="5"/>
      <c r="AJ38" s="2"/>
      <c r="AK38" s="2"/>
      <c r="AL38" s="5"/>
      <c r="AM38" s="5"/>
      <c r="AN38" s="5"/>
      <c r="AO38" s="5"/>
      <c r="AP38" s="5"/>
      <c r="AQ38" s="5"/>
    </row>
    <row r="39" spans="1:43" ht="102" customHeight="1">
      <c r="A39" s="5"/>
      <c r="AJ39" s="2"/>
      <c r="AK39" s="2"/>
      <c r="AL39" s="5"/>
      <c r="AM39" s="5"/>
      <c r="AN39" s="5"/>
      <c r="AO39" s="5"/>
      <c r="AP39" s="5"/>
      <c r="AQ39" s="5"/>
    </row>
    <row r="40" spans="1:43" ht="89.25" customHeight="1">
      <c r="A40" s="5"/>
      <c r="AJ40" s="2"/>
      <c r="AK40" s="2"/>
      <c r="AL40" s="5"/>
      <c r="AM40" s="5"/>
      <c r="AN40" s="5"/>
      <c r="AO40" s="5"/>
      <c r="AP40" s="5"/>
      <c r="AQ40" s="5"/>
    </row>
    <row r="41" spans="1:43" ht="102" customHeight="1">
      <c r="A41" s="5"/>
      <c r="AJ41" s="2"/>
      <c r="AK41" s="2"/>
      <c r="AL41" s="5"/>
      <c r="AM41" s="5"/>
      <c r="AN41" s="5"/>
      <c r="AO41" s="5"/>
      <c r="AP41" s="5"/>
      <c r="AQ41" s="5"/>
    </row>
    <row r="42" spans="1:43" ht="76.5" customHeight="1">
      <c r="A42" s="5"/>
      <c r="AJ42" s="2"/>
      <c r="AK42" s="2"/>
      <c r="AL42" s="5"/>
      <c r="AM42" s="5"/>
      <c r="AN42" s="5"/>
      <c r="AO42" s="5"/>
      <c r="AP42" s="5"/>
      <c r="AQ42" s="5"/>
    </row>
    <row r="43" spans="1:43" ht="114.75" customHeight="1">
      <c r="A43" s="5"/>
      <c r="AJ43" s="2"/>
      <c r="AK43" s="2"/>
      <c r="AL43" s="5"/>
      <c r="AM43" s="5"/>
      <c r="AN43" s="5"/>
      <c r="AO43" s="5"/>
      <c r="AP43" s="5"/>
      <c r="AQ43" s="5"/>
    </row>
    <row r="44" spans="1:43" ht="127.5" customHeight="1">
      <c r="A44" s="5"/>
      <c r="AJ44" s="2"/>
      <c r="AK44" s="2"/>
      <c r="AL44" s="5"/>
      <c r="AM44" s="5"/>
      <c r="AN44" s="5"/>
      <c r="AO44" s="5"/>
      <c r="AP44" s="5"/>
      <c r="AQ44" s="5"/>
    </row>
    <row r="45" spans="1:43" ht="114.75" customHeight="1">
      <c r="A45" s="5"/>
      <c r="AJ45" s="2"/>
      <c r="AK45" s="2"/>
      <c r="AL45" s="5"/>
      <c r="AM45" s="5"/>
      <c r="AN45" s="5"/>
      <c r="AO45" s="5"/>
      <c r="AP45" s="5"/>
      <c r="AQ45" s="5"/>
    </row>
    <row r="46" spans="1:43" ht="76.5" customHeight="1">
      <c r="A46" s="5"/>
      <c r="AJ46" s="2"/>
      <c r="AK46" s="2"/>
      <c r="AL46" s="5"/>
      <c r="AM46" s="5"/>
      <c r="AN46" s="5"/>
      <c r="AO46" s="5"/>
      <c r="AP46" s="5"/>
      <c r="AQ46" s="5"/>
    </row>
    <row r="47" spans="1:43" ht="102" customHeight="1">
      <c r="A47" s="5"/>
      <c r="AJ47" s="2"/>
      <c r="AK47" s="2"/>
      <c r="AL47" s="5"/>
      <c r="AM47" s="5"/>
      <c r="AN47" s="5"/>
      <c r="AO47" s="5"/>
      <c r="AP47" s="5"/>
      <c r="AQ47" s="5"/>
    </row>
    <row r="48" spans="1:43">
      <c r="A48" s="5"/>
      <c r="AJ48" s="2"/>
      <c r="AK48" s="2"/>
      <c r="AL48" s="5"/>
      <c r="AM48" s="5"/>
      <c r="AN48" s="5"/>
      <c r="AO48" s="5"/>
      <c r="AP48" s="5"/>
      <c r="AQ48" s="5"/>
    </row>
    <row r="49" spans="1:43">
      <c r="A49" s="5"/>
      <c r="AJ49" s="2"/>
      <c r="AK49" s="2"/>
      <c r="AL49" s="5"/>
      <c r="AM49" s="5"/>
      <c r="AN49" s="5"/>
      <c r="AO49" s="5"/>
      <c r="AP49" s="5"/>
      <c r="AQ49" s="5"/>
    </row>
    <row r="50" spans="1:43">
      <c r="A50" s="5"/>
      <c r="AJ50" s="2"/>
      <c r="AK50" s="2"/>
      <c r="AL50" s="5"/>
      <c r="AM50" s="5"/>
      <c r="AN50" s="5"/>
      <c r="AO50" s="5"/>
      <c r="AP50" s="5"/>
      <c r="AQ50" s="5"/>
    </row>
    <row r="51" spans="1:43">
      <c r="A51" s="5"/>
      <c r="AJ51" s="2"/>
      <c r="AK51" s="2"/>
      <c r="AL51" s="5"/>
      <c r="AM51" s="5"/>
      <c r="AN51" s="5"/>
      <c r="AO51" s="5"/>
      <c r="AP51" s="5"/>
      <c r="AQ51" s="5"/>
    </row>
    <row r="52" spans="1:43">
      <c r="A52" s="5"/>
      <c r="AJ52" s="2"/>
      <c r="AK52" s="2"/>
      <c r="AL52" s="5"/>
      <c r="AM52" s="5"/>
      <c r="AN52" s="5"/>
      <c r="AO52" s="5"/>
      <c r="AP52" s="5"/>
      <c r="AQ52" s="5"/>
    </row>
    <row r="53" spans="1:43">
      <c r="A53" s="5"/>
      <c r="AJ53" s="2"/>
      <c r="AK53" s="2"/>
      <c r="AL53" s="5"/>
      <c r="AM53" s="5"/>
      <c r="AN53" s="5"/>
      <c r="AO53" s="5"/>
      <c r="AP53" s="5"/>
      <c r="AQ53" s="5"/>
    </row>
    <row r="54" spans="1:43">
      <c r="A54" s="5"/>
      <c r="AJ54" s="68"/>
      <c r="AK54" s="68"/>
      <c r="AL54" s="68"/>
      <c r="AM54" s="73" t="s">
        <v>33</v>
      </c>
      <c r="AN54" s="73"/>
      <c r="AO54" s="73"/>
      <c r="AP54" s="73"/>
      <c r="AQ54" s="5"/>
    </row>
    <row r="55" spans="1:43" ht="23.25" customHeight="1">
      <c r="A55" s="5"/>
      <c r="AJ55" s="69"/>
      <c r="AK55" s="69"/>
      <c r="AL55" s="69"/>
      <c r="AM55" s="72" t="s">
        <v>42</v>
      </c>
      <c r="AN55" s="72"/>
      <c r="AO55" s="72"/>
      <c r="AP55" s="72"/>
      <c r="AQ55" s="5"/>
    </row>
    <row r="56" spans="1:43" ht="15" customHeight="1">
      <c r="A56" s="5"/>
      <c r="AJ56" s="70"/>
      <c r="AK56" s="70"/>
      <c r="AL56" s="70"/>
      <c r="AM56" s="71" t="s">
        <v>43</v>
      </c>
      <c r="AN56" s="71"/>
      <c r="AO56" s="71"/>
      <c r="AP56" s="71"/>
      <c r="AQ56" s="5"/>
    </row>
    <row r="57" spans="1:43" ht="21" customHeight="1">
      <c r="A57" s="5"/>
      <c r="AJ57" s="70"/>
      <c r="AK57" s="70"/>
      <c r="AL57" s="70"/>
      <c r="AM57" s="71" t="s">
        <v>44</v>
      </c>
      <c r="AN57" s="71"/>
      <c r="AO57" s="71"/>
      <c r="AP57" s="71"/>
      <c r="AQ57" s="5"/>
    </row>
    <row r="58" spans="1:43" ht="22.5" customHeight="1">
      <c r="A58" s="5"/>
      <c r="AJ58" s="70"/>
      <c r="AK58" s="70"/>
      <c r="AL58" s="70"/>
      <c r="AM58" s="71" t="s">
        <v>45</v>
      </c>
      <c r="AN58" s="71"/>
      <c r="AO58" s="71"/>
      <c r="AP58" s="71"/>
      <c r="AQ58" s="5"/>
    </row>
    <row r="59" spans="1:43" ht="25.5" customHeight="1">
      <c r="A59" s="5"/>
      <c r="AJ59" s="70"/>
      <c r="AK59" s="70"/>
      <c r="AL59" s="70"/>
      <c r="AM59" s="71" t="s">
        <v>46</v>
      </c>
      <c r="AN59" s="71"/>
      <c r="AO59" s="71"/>
      <c r="AP59" s="71"/>
      <c r="AQ59" s="5"/>
    </row>
    <row r="60" spans="1:43" ht="25.5" customHeight="1">
      <c r="A60" s="5"/>
      <c r="AJ60" s="70"/>
      <c r="AK60" s="70"/>
      <c r="AL60" s="70"/>
      <c r="AM60" s="71" t="s">
        <v>47</v>
      </c>
      <c r="AN60" s="71"/>
      <c r="AO60" s="71"/>
      <c r="AP60" s="71"/>
      <c r="AQ60" s="5"/>
    </row>
    <row r="61" spans="1:43" ht="24.75" customHeight="1">
      <c r="A61" s="5"/>
      <c r="AJ61" s="70"/>
      <c r="AK61" s="70"/>
      <c r="AL61" s="70"/>
      <c r="AM61" s="71" t="s">
        <v>48</v>
      </c>
      <c r="AN61" s="71"/>
      <c r="AO61" s="71"/>
      <c r="AP61" s="71"/>
      <c r="AQ61" s="5"/>
    </row>
    <row r="62" spans="1:43" ht="24.75" customHeight="1">
      <c r="A62" s="5"/>
      <c r="AJ62" s="70"/>
      <c r="AK62" s="70"/>
      <c r="AL62" s="70"/>
      <c r="AM62" s="71" t="s">
        <v>45</v>
      </c>
      <c r="AN62" s="71"/>
      <c r="AO62" s="71"/>
      <c r="AP62" s="71"/>
      <c r="AQ62" s="5"/>
    </row>
    <row r="63" spans="1:43" ht="27.75" customHeight="1">
      <c r="A63" s="5"/>
      <c r="AJ63" s="70"/>
      <c r="AK63" s="70"/>
      <c r="AL63" s="70"/>
      <c r="AM63" s="71" t="s">
        <v>49</v>
      </c>
      <c r="AN63" s="71"/>
      <c r="AO63" s="71"/>
      <c r="AP63" s="71"/>
      <c r="AQ63" s="5"/>
    </row>
    <row r="64" spans="1:43" ht="25.5" customHeight="1">
      <c r="A64" s="5"/>
      <c r="AJ64" s="70"/>
      <c r="AK64" s="70"/>
      <c r="AL64" s="70"/>
      <c r="AM64" s="71" t="s">
        <v>50</v>
      </c>
      <c r="AN64" s="71"/>
      <c r="AO64" s="71"/>
      <c r="AP64" s="71"/>
      <c r="AQ64" s="5"/>
    </row>
  </sheetData>
  <mergeCells count="92">
    <mergeCell ref="AF1:AH1"/>
    <mergeCell ref="A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I2:AK2"/>
    <mergeCell ref="A3:D3"/>
    <mergeCell ref="AI3:AJ3"/>
    <mergeCell ref="A4:D4"/>
    <mergeCell ref="AI4:AJ4"/>
    <mergeCell ref="A5:D5"/>
    <mergeCell ref="AI5:AJ5"/>
    <mergeCell ref="A6:D6"/>
    <mergeCell ref="AI6:AJ6"/>
    <mergeCell ref="A7:D7"/>
    <mergeCell ref="AI7:AJ7"/>
    <mergeCell ref="A8:D8"/>
    <mergeCell ref="AI8:AJ8"/>
    <mergeCell ref="A9:D9"/>
    <mergeCell ref="AI9:AJ9"/>
    <mergeCell ref="A10:D10"/>
    <mergeCell ref="AI10:AJ10"/>
    <mergeCell ref="A11:D11"/>
    <mergeCell ref="AI11:AJ11"/>
    <mergeCell ref="A12:D12"/>
    <mergeCell ref="AI12:AJ12"/>
    <mergeCell ref="A13:D13"/>
    <mergeCell ref="AI13:AJ13"/>
    <mergeCell ref="A14:D14"/>
    <mergeCell ref="AI14:AJ14"/>
    <mergeCell ref="A15:D15"/>
    <mergeCell ref="AI15:AJ15"/>
    <mergeCell ref="A16:D16"/>
    <mergeCell ref="AI16:AJ16"/>
    <mergeCell ref="A17:D17"/>
    <mergeCell ref="AI17:AJ17"/>
    <mergeCell ref="A18:D18"/>
    <mergeCell ref="AI18:AJ18"/>
    <mergeCell ref="A19:D19"/>
    <mergeCell ref="AI19:AJ19"/>
    <mergeCell ref="A20:D20"/>
    <mergeCell ref="AI20:AJ20"/>
    <mergeCell ref="A21:D21"/>
    <mergeCell ref="AI21:AJ21"/>
    <mergeCell ref="A22:D22"/>
    <mergeCell ref="AI22:AJ22"/>
    <mergeCell ref="A23:D23"/>
    <mergeCell ref="AI23:AJ23"/>
    <mergeCell ref="A25:D25"/>
    <mergeCell ref="E25:G25"/>
    <mergeCell ref="H25:J25"/>
    <mergeCell ref="K25:M25"/>
    <mergeCell ref="N25:P25"/>
    <mergeCell ref="Q25:S25"/>
    <mergeCell ref="A26:D27"/>
    <mergeCell ref="E26:G26"/>
    <mergeCell ref="H26:J26"/>
    <mergeCell ref="K26:M26"/>
    <mergeCell ref="N26:P26"/>
    <mergeCell ref="Q26:S26"/>
    <mergeCell ref="E27:G27"/>
    <mergeCell ref="H27:J27"/>
    <mergeCell ref="K27:M27"/>
    <mergeCell ref="N27:P27"/>
    <mergeCell ref="Q27:S27"/>
    <mergeCell ref="AM54:AP54"/>
    <mergeCell ref="AM55:AP55"/>
    <mergeCell ref="AM56:AP56"/>
    <mergeCell ref="AM57:AP57"/>
    <mergeCell ref="AM58:AP58"/>
    <mergeCell ref="AM59:AP59"/>
    <mergeCell ref="AM60:AP60"/>
    <mergeCell ref="AM61:AP61"/>
    <mergeCell ref="AM64:AP64"/>
    <mergeCell ref="AM62:AP62"/>
    <mergeCell ref="AM63:AP63"/>
  </mergeCells>
  <conditionalFormatting sqref="AK7:AK23">
    <cfRule type="containsText" dxfId="7" priority="2" operator="containsText" text="IN"/>
  </conditionalFormatting>
  <conditionalFormatting sqref="AK4:AK6">
    <cfRule type="containsText" dxfId="6" priority="3" operator="containsText" text="IN"/>
  </conditionalFormatting>
  <conditionalFormatting sqref="AK3">
    <cfRule type="containsText" dxfId="5" priority="4" operator="containsText" text="IN"/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0"/>
  <sheetViews>
    <sheetView zoomScaleNormal="100" workbookViewId="0">
      <selection activeCell="A2" sqref="A2:AK23"/>
    </sheetView>
  </sheetViews>
  <sheetFormatPr baseColWidth="10" defaultColWidth="9.140625" defaultRowHeight="15"/>
  <cols>
    <col min="1" max="1" width="8.85546875"/>
    <col min="2" max="2" width="4.28515625"/>
    <col min="3" max="3" width="6.5703125"/>
    <col min="4" max="4" width="6.28515625"/>
    <col min="5" max="5" width="4"/>
    <col min="6" max="7" width="5.42578125"/>
    <col min="8" max="8" width="4"/>
    <col min="9" max="9" width="5.7109375"/>
    <col min="10" max="10" width="4.85546875"/>
    <col min="11" max="11" width="3.5703125"/>
    <col min="12" max="12" width="5"/>
    <col min="13" max="14" width="4.28515625"/>
    <col min="15" max="15" width="4.42578125"/>
    <col min="16" max="16" width="5.140625"/>
    <col min="17" max="17" width="3.5703125"/>
    <col min="18" max="18" width="5.28515625"/>
    <col min="19" max="19" width="4.42578125"/>
    <col min="20" max="20" width="4.5703125"/>
    <col min="21" max="21" width="4.85546875"/>
    <col min="22" max="22" width="4.42578125"/>
    <col min="23" max="23" width="4.28515625"/>
    <col min="24" max="26" width="4.42578125"/>
    <col min="27" max="27" width="5"/>
    <col min="28" max="28" width="4.5703125"/>
    <col min="29" max="29" width="4"/>
    <col min="30" max="30" width="5.5703125"/>
    <col min="31" max="33" width="4.42578125"/>
    <col min="34" max="34" width="4.5703125"/>
    <col min="35" max="35" width="4.42578125"/>
    <col min="36" max="36" width="5.28515625"/>
    <col min="37" max="37" width="7.140625"/>
    <col min="38" max="1025" width="10.5703125"/>
  </cols>
  <sheetData>
    <row r="1" spans="1:37">
      <c r="A1" s="1"/>
      <c r="B1" s="1"/>
      <c r="C1" s="1"/>
      <c r="D1" s="1"/>
      <c r="E1" s="89">
        <v>4</v>
      </c>
      <c r="F1" s="89"/>
      <c r="G1" s="89"/>
      <c r="H1" s="89">
        <v>4</v>
      </c>
      <c r="I1" s="89"/>
      <c r="J1" s="89"/>
      <c r="K1" s="89">
        <v>4</v>
      </c>
      <c r="L1" s="89"/>
      <c r="M1" s="89"/>
      <c r="N1" s="89">
        <v>4</v>
      </c>
      <c r="O1" s="89"/>
      <c r="P1" s="89"/>
      <c r="Q1" s="89">
        <v>4</v>
      </c>
      <c r="R1" s="89"/>
      <c r="S1" s="89"/>
      <c r="T1" s="89">
        <v>4</v>
      </c>
      <c r="U1" s="89"/>
      <c r="V1" s="89"/>
      <c r="W1" s="89">
        <v>4</v>
      </c>
      <c r="X1" s="89"/>
      <c r="Y1" s="89"/>
      <c r="Z1" s="89">
        <v>4</v>
      </c>
      <c r="AA1" s="89"/>
      <c r="AB1" s="89"/>
      <c r="AC1" s="89">
        <v>4</v>
      </c>
      <c r="AD1" s="89"/>
      <c r="AE1" s="89"/>
      <c r="AF1" s="89">
        <v>4</v>
      </c>
      <c r="AG1" s="89"/>
      <c r="AH1" s="89"/>
      <c r="AI1" s="2"/>
      <c r="AJ1" s="2"/>
      <c r="AK1" s="2"/>
    </row>
    <row r="2" spans="1:37" ht="24" customHeight="1">
      <c r="A2" s="90" t="s">
        <v>0</v>
      </c>
      <c r="B2" s="90"/>
      <c r="C2" s="90"/>
      <c r="D2" s="90"/>
      <c r="E2" s="78" t="s">
        <v>51</v>
      </c>
      <c r="F2" s="78"/>
      <c r="G2" s="78"/>
      <c r="H2" s="78" t="s">
        <v>52</v>
      </c>
      <c r="I2" s="78"/>
      <c r="J2" s="78"/>
      <c r="K2" s="78" t="s">
        <v>53</v>
      </c>
      <c r="L2" s="78"/>
      <c r="M2" s="78"/>
      <c r="N2" s="78" t="s">
        <v>54</v>
      </c>
      <c r="O2" s="78"/>
      <c r="P2" s="78"/>
      <c r="Q2" s="78" t="s">
        <v>55</v>
      </c>
      <c r="R2" s="78"/>
      <c r="S2" s="78"/>
      <c r="T2" s="78" t="s">
        <v>56</v>
      </c>
      <c r="U2" s="78"/>
      <c r="V2" s="78"/>
      <c r="W2" s="78" t="s">
        <v>57</v>
      </c>
      <c r="X2" s="78"/>
      <c r="Y2" s="78"/>
      <c r="Z2" s="78" t="s">
        <v>58</v>
      </c>
      <c r="AA2" s="78"/>
      <c r="AB2" s="78"/>
      <c r="AC2" s="78" t="s">
        <v>59</v>
      </c>
      <c r="AD2" s="78"/>
      <c r="AE2" s="78"/>
      <c r="AF2" s="78" t="s">
        <v>60</v>
      </c>
      <c r="AG2" s="78"/>
      <c r="AH2" s="78"/>
      <c r="AI2" s="78" t="s">
        <v>1</v>
      </c>
      <c r="AJ2" s="78"/>
      <c r="AK2" s="78"/>
    </row>
    <row r="3" spans="1:37">
      <c r="A3" s="83" t="s">
        <v>2</v>
      </c>
      <c r="B3" s="83"/>
      <c r="C3" s="83"/>
      <c r="D3" s="83"/>
      <c r="E3" s="6">
        <v>2</v>
      </c>
      <c r="F3" s="7">
        <f t="shared" ref="F3:F23" si="0">E3/$E$1</f>
        <v>0.5</v>
      </c>
      <c r="G3" s="8" t="str">
        <f t="shared" ref="G3:G23" si="1">IF(F3&lt;0.47,"IN",IF(F3&lt;0.58,"EL",IF(F3&lt;0.87,"SA",IF(F3&lt;1.01,"EX"))))</f>
        <v>EL</v>
      </c>
      <c r="H3" s="6">
        <v>2</v>
      </c>
      <c r="I3" s="7">
        <f t="shared" ref="I3:I23" si="2">H3/$H$1</f>
        <v>0.5</v>
      </c>
      <c r="J3" s="8" t="str">
        <f t="shared" ref="J3:J23" si="3">IF(I3&lt;0.47,"IN",IF(I3&lt;0.58,"EL",IF(I3&lt;0.87,"SA",IF(I3&lt;1.01,"EX"))))</f>
        <v>EL</v>
      </c>
      <c r="K3" s="6">
        <v>0</v>
      </c>
      <c r="L3" s="7">
        <f t="shared" ref="L3:L23" si="4">K3/$K$1</f>
        <v>0</v>
      </c>
      <c r="M3" s="8" t="str">
        <f t="shared" ref="M3:M23" si="5">IF(L3&lt;0.47,"IN",IF(L3&lt;0.58,"EL",IF(L3&lt;0.87,"SA",IF(L3&lt;1.01,"EX"))))</f>
        <v>IN</v>
      </c>
      <c r="N3" s="6">
        <v>2</v>
      </c>
      <c r="O3" s="7">
        <f t="shared" ref="O3:O23" si="6">N3/$N$1</f>
        <v>0.5</v>
      </c>
      <c r="P3" s="8" t="str">
        <f t="shared" ref="P3:P23" si="7">IF(O3&lt;0.47,"IN",IF(O3&lt;0.58,"EL",IF(O3&lt;0.87,"SA",IF(O3&lt;1.01,"EX"))))</f>
        <v>EL</v>
      </c>
      <c r="Q3" s="6">
        <v>2</v>
      </c>
      <c r="R3" s="7">
        <f t="shared" ref="R3:R23" si="8">Q3/$Q$1</f>
        <v>0.5</v>
      </c>
      <c r="S3" s="8" t="str">
        <f t="shared" ref="S3:S23" si="9">IF(R3&lt;0.47,"IN",IF(R3&lt;0.58,"EL",IF(R3&lt;0.87,"SA",IF(R3&lt;1.01,"EX"))))</f>
        <v>EL</v>
      </c>
      <c r="T3" s="6">
        <v>3</v>
      </c>
      <c r="U3" s="7">
        <f t="shared" ref="U3:U23" si="10">T3/$T$1</f>
        <v>0.75</v>
      </c>
      <c r="V3" s="8" t="str">
        <f t="shared" ref="V3:V23" si="11">IF(U3&lt;0.47,"IN",IF(U3&lt;0.58,"EL",IF(U3&lt;0.87,"SA",IF(U3&lt;1.01,"EX"))))</f>
        <v>SA</v>
      </c>
      <c r="W3" s="6">
        <v>0</v>
      </c>
      <c r="X3" s="7">
        <f t="shared" ref="X3:X23" si="12">W3/$W$1</f>
        <v>0</v>
      </c>
      <c r="Y3" s="8" t="str">
        <f t="shared" ref="Y3:Y23" si="13">IF(X3&lt;0.47,"IN",IF(X3&lt;0.58,"EL",IF(X3&lt;0.87,"SA",IF(X3&lt;1.01,"EX"))))</f>
        <v>IN</v>
      </c>
      <c r="Z3" s="6">
        <v>0</v>
      </c>
      <c r="AA3" s="7">
        <f t="shared" ref="AA3:AA23" si="14">Z3/$Z$1</f>
        <v>0</v>
      </c>
      <c r="AB3" s="8" t="str">
        <f t="shared" ref="AB3:AB23" si="15">IF(AA3&lt;0.47,"IN",IF(AA3&lt;0.58,"EL",IF(AA3&lt;0.87,"SA",IF(AA3&lt;1.01,"EX"))))</f>
        <v>IN</v>
      </c>
      <c r="AC3" s="6">
        <v>2</v>
      </c>
      <c r="AD3" s="7">
        <f t="shared" ref="AD3:AD23" si="16">AC3/$AC$1</f>
        <v>0.5</v>
      </c>
      <c r="AE3" s="8" t="str">
        <f t="shared" ref="AE3:AE23" si="17">IF(AD3&lt;0.47,"IN",IF(AD3&lt;0.58,"EL",IF(AD3&lt;0.87,"SA",IF(AD3&lt;1.01,"EX"))))</f>
        <v>EL</v>
      </c>
      <c r="AF3" s="6">
        <v>0</v>
      </c>
      <c r="AG3" s="7">
        <f t="shared" ref="AG3:AG23" si="18">AF3/$AF$1</f>
        <v>0</v>
      </c>
      <c r="AH3" s="9" t="str">
        <f t="shared" ref="AH3:AH23" si="19">IF(AG3&lt;0.47,"IN",IF(AG3&lt;0.58,"EL",IF(AG3&lt;0.87,"SA",IF(AG3&lt;1.01,"EX"))))</f>
        <v>IN</v>
      </c>
      <c r="AI3" s="84">
        <f t="shared" ref="AI3:AI23" si="20">(E3/$E$1)+(H3/$H$1)+(K3/$K$1)+(N3/$N$1)+(Q3/$Q$1)+(T3/$T$1)+(W3/$W$1)+(Z3/$Z$1)+(AC3/$AC$1)+(AF3/$AF$1)</f>
        <v>3.25</v>
      </c>
      <c r="AJ3" s="84"/>
      <c r="AK3" s="10" t="str">
        <f t="shared" ref="AK3:AK23" si="21">IF(AI3&lt;4.76,"IN",IF(AI3&lt;5.76,"SU",IF(AI3&lt;6.76,"BI",IF(AI3&lt;8.76,"NT",IF(AI3&lt;10.01,"SB")))))</f>
        <v>IN</v>
      </c>
    </row>
    <row r="4" spans="1:37">
      <c r="A4" s="83" t="s">
        <v>3</v>
      </c>
      <c r="B4" s="83"/>
      <c r="C4" s="83"/>
      <c r="D4" s="83"/>
      <c r="E4" s="6">
        <v>1</v>
      </c>
      <c r="F4" s="7">
        <f t="shared" si="0"/>
        <v>0.25</v>
      </c>
      <c r="G4" s="8" t="str">
        <f t="shared" si="1"/>
        <v>IN</v>
      </c>
      <c r="H4" s="6">
        <v>3</v>
      </c>
      <c r="I4" s="7">
        <f t="shared" si="2"/>
        <v>0.75</v>
      </c>
      <c r="J4" s="8" t="str">
        <f t="shared" si="3"/>
        <v>SA</v>
      </c>
      <c r="K4" s="6">
        <v>2</v>
      </c>
      <c r="L4" s="7">
        <f t="shared" si="4"/>
        <v>0.5</v>
      </c>
      <c r="M4" s="8" t="str">
        <f t="shared" si="5"/>
        <v>EL</v>
      </c>
      <c r="N4" s="6">
        <v>4</v>
      </c>
      <c r="O4" s="7">
        <f t="shared" si="6"/>
        <v>1</v>
      </c>
      <c r="P4" s="8" t="str">
        <f t="shared" si="7"/>
        <v>EX</v>
      </c>
      <c r="Q4" s="6">
        <v>4</v>
      </c>
      <c r="R4" s="7">
        <f t="shared" si="8"/>
        <v>1</v>
      </c>
      <c r="S4" s="8" t="str">
        <f t="shared" si="9"/>
        <v>EX</v>
      </c>
      <c r="T4" s="6">
        <v>3</v>
      </c>
      <c r="U4" s="7">
        <f t="shared" si="10"/>
        <v>0.75</v>
      </c>
      <c r="V4" s="8" t="str">
        <f t="shared" si="11"/>
        <v>SA</v>
      </c>
      <c r="W4" s="6">
        <v>3</v>
      </c>
      <c r="X4" s="7">
        <f t="shared" si="12"/>
        <v>0.75</v>
      </c>
      <c r="Y4" s="8" t="str">
        <f t="shared" si="13"/>
        <v>SA</v>
      </c>
      <c r="Z4" s="6">
        <v>0</v>
      </c>
      <c r="AA4" s="7">
        <f t="shared" si="14"/>
        <v>0</v>
      </c>
      <c r="AB4" s="8" t="str">
        <f t="shared" si="15"/>
        <v>IN</v>
      </c>
      <c r="AC4" s="6">
        <v>4</v>
      </c>
      <c r="AD4" s="7">
        <f t="shared" si="16"/>
        <v>1</v>
      </c>
      <c r="AE4" s="8" t="str">
        <f t="shared" si="17"/>
        <v>EX</v>
      </c>
      <c r="AF4" s="6">
        <v>1</v>
      </c>
      <c r="AG4" s="7">
        <f t="shared" si="18"/>
        <v>0.25</v>
      </c>
      <c r="AH4" s="9" t="str">
        <f t="shared" si="19"/>
        <v>IN</v>
      </c>
      <c r="AI4" s="84">
        <f t="shared" si="20"/>
        <v>6.25</v>
      </c>
      <c r="AJ4" s="84"/>
      <c r="AK4" s="10" t="str">
        <f t="shared" si="21"/>
        <v>BI</v>
      </c>
    </row>
    <row r="5" spans="1:37">
      <c r="A5" s="83" t="s">
        <v>4</v>
      </c>
      <c r="B5" s="83"/>
      <c r="C5" s="83"/>
      <c r="D5" s="83"/>
      <c r="E5" s="6">
        <v>3</v>
      </c>
      <c r="F5" s="7">
        <f t="shared" si="0"/>
        <v>0.75</v>
      </c>
      <c r="G5" s="8" t="str">
        <f t="shared" si="1"/>
        <v>SA</v>
      </c>
      <c r="H5" s="6">
        <v>3</v>
      </c>
      <c r="I5" s="7">
        <f t="shared" si="2"/>
        <v>0.75</v>
      </c>
      <c r="J5" s="8" t="str">
        <f t="shared" si="3"/>
        <v>SA</v>
      </c>
      <c r="K5" s="6">
        <v>2</v>
      </c>
      <c r="L5" s="7">
        <f t="shared" si="4"/>
        <v>0.5</v>
      </c>
      <c r="M5" s="8" t="str">
        <f t="shared" si="5"/>
        <v>EL</v>
      </c>
      <c r="N5" s="6">
        <v>4</v>
      </c>
      <c r="O5" s="7">
        <f t="shared" si="6"/>
        <v>1</v>
      </c>
      <c r="P5" s="8" t="str">
        <f t="shared" si="7"/>
        <v>EX</v>
      </c>
      <c r="Q5" s="6">
        <v>4</v>
      </c>
      <c r="R5" s="7">
        <f t="shared" si="8"/>
        <v>1</v>
      </c>
      <c r="S5" s="8" t="str">
        <f t="shared" si="9"/>
        <v>EX</v>
      </c>
      <c r="T5" s="6">
        <v>3</v>
      </c>
      <c r="U5" s="7">
        <f t="shared" si="10"/>
        <v>0.75</v>
      </c>
      <c r="V5" s="8" t="str">
        <f t="shared" si="11"/>
        <v>SA</v>
      </c>
      <c r="W5" s="6">
        <v>0</v>
      </c>
      <c r="X5" s="7">
        <f t="shared" si="12"/>
        <v>0</v>
      </c>
      <c r="Y5" s="8" t="str">
        <f t="shared" si="13"/>
        <v>IN</v>
      </c>
      <c r="Z5" s="6">
        <v>1</v>
      </c>
      <c r="AA5" s="7">
        <f t="shared" si="14"/>
        <v>0.25</v>
      </c>
      <c r="AB5" s="8" t="str">
        <f t="shared" si="15"/>
        <v>IN</v>
      </c>
      <c r="AC5" s="6">
        <v>2</v>
      </c>
      <c r="AD5" s="7">
        <f t="shared" si="16"/>
        <v>0.5</v>
      </c>
      <c r="AE5" s="8" t="str">
        <f t="shared" si="17"/>
        <v>EL</v>
      </c>
      <c r="AF5" s="6">
        <v>4</v>
      </c>
      <c r="AG5" s="7">
        <f t="shared" si="18"/>
        <v>1</v>
      </c>
      <c r="AH5" s="9" t="str">
        <f t="shared" si="19"/>
        <v>EX</v>
      </c>
      <c r="AI5" s="92">
        <f t="shared" si="20"/>
        <v>6.5</v>
      </c>
      <c r="AJ5" s="92"/>
      <c r="AK5" s="10" t="str">
        <f t="shared" si="21"/>
        <v>BI</v>
      </c>
    </row>
    <row r="6" spans="1:37">
      <c r="A6" s="83" t="s">
        <v>5</v>
      </c>
      <c r="B6" s="83"/>
      <c r="C6" s="83"/>
      <c r="D6" s="83"/>
      <c r="E6" s="6">
        <v>3</v>
      </c>
      <c r="F6" s="7">
        <f t="shared" si="0"/>
        <v>0.75</v>
      </c>
      <c r="G6" s="8" t="str">
        <f t="shared" si="1"/>
        <v>SA</v>
      </c>
      <c r="H6" s="6">
        <v>4</v>
      </c>
      <c r="I6" s="7">
        <f t="shared" si="2"/>
        <v>1</v>
      </c>
      <c r="J6" s="8" t="str">
        <f t="shared" si="3"/>
        <v>EX</v>
      </c>
      <c r="K6" s="6">
        <v>2</v>
      </c>
      <c r="L6" s="7">
        <f t="shared" si="4"/>
        <v>0.5</v>
      </c>
      <c r="M6" s="8" t="str">
        <f t="shared" si="5"/>
        <v>EL</v>
      </c>
      <c r="N6" s="6">
        <v>3</v>
      </c>
      <c r="O6" s="7">
        <f t="shared" si="6"/>
        <v>0.75</v>
      </c>
      <c r="P6" s="8" t="str">
        <f t="shared" si="7"/>
        <v>SA</v>
      </c>
      <c r="Q6" s="6">
        <v>2</v>
      </c>
      <c r="R6" s="7">
        <f t="shared" si="8"/>
        <v>0.5</v>
      </c>
      <c r="S6" s="8" t="str">
        <f t="shared" si="9"/>
        <v>EL</v>
      </c>
      <c r="T6" s="6">
        <v>4</v>
      </c>
      <c r="U6" s="7">
        <f t="shared" si="10"/>
        <v>1</v>
      </c>
      <c r="V6" s="8" t="str">
        <f t="shared" si="11"/>
        <v>EX</v>
      </c>
      <c r="W6" s="6">
        <v>4</v>
      </c>
      <c r="X6" s="7">
        <f t="shared" si="12"/>
        <v>1</v>
      </c>
      <c r="Y6" s="8" t="str">
        <f t="shared" si="13"/>
        <v>EX</v>
      </c>
      <c r="Z6" s="6">
        <v>4</v>
      </c>
      <c r="AA6" s="7">
        <f t="shared" si="14"/>
        <v>1</v>
      </c>
      <c r="AB6" s="8" t="str">
        <f t="shared" si="15"/>
        <v>EX</v>
      </c>
      <c r="AC6" s="6">
        <v>3</v>
      </c>
      <c r="AD6" s="7">
        <f t="shared" si="16"/>
        <v>0.75</v>
      </c>
      <c r="AE6" s="8" t="str">
        <f t="shared" si="17"/>
        <v>SA</v>
      </c>
      <c r="AF6" s="6">
        <v>4</v>
      </c>
      <c r="AG6" s="7">
        <f t="shared" si="18"/>
        <v>1</v>
      </c>
      <c r="AH6" s="9" t="str">
        <f t="shared" si="19"/>
        <v>EX</v>
      </c>
      <c r="AI6" s="84">
        <f t="shared" si="20"/>
        <v>8.25</v>
      </c>
      <c r="AJ6" s="84"/>
      <c r="AK6" s="10" t="str">
        <f t="shared" si="21"/>
        <v>NT</v>
      </c>
    </row>
    <row r="7" spans="1:37">
      <c r="A7" s="83" t="s">
        <v>6</v>
      </c>
      <c r="B7" s="83"/>
      <c r="C7" s="83"/>
      <c r="D7" s="83"/>
      <c r="E7" s="6">
        <v>2</v>
      </c>
      <c r="F7" s="7">
        <f t="shared" si="0"/>
        <v>0.5</v>
      </c>
      <c r="G7" s="8" t="str">
        <f t="shared" si="1"/>
        <v>EL</v>
      </c>
      <c r="H7" s="6">
        <v>3</v>
      </c>
      <c r="I7" s="7">
        <f t="shared" si="2"/>
        <v>0.75</v>
      </c>
      <c r="J7" s="8" t="str">
        <f t="shared" si="3"/>
        <v>SA</v>
      </c>
      <c r="K7" s="6">
        <v>4</v>
      </c>
      <c r="L7" s="7">
        <f t="shared" si="4"/>
        <v>1</v>
      </c>
      <c r="M7" s="8" t="str">
        <f t="shared" si="5"/>
        <v>EX</v>
      </c>
      <c r="N7" s="6">
        <v>4</v>
      </c>
      <c r="O7" s="7">
        <f t="shared" si="6"/>
        <v>1</v>
      </c>
      <c r="P7" s="8" t="str">
        <f t="shared" si="7"/>
        <v>EX</v>
      </c>
      <c r="Q7" s="6">
        <v>4</v>
      </c>
      <c r="R7" s="7">
        <f t="shared" si="8"/>
        <v>1</v>
      </c>
      <c r="S7" s="8" t="str">
        <f t="shared" si="9"/>
        <v>EX</v>
      </c>
      <c r="T7" s="6">
        <v>3</v>
      </c>
      <c r="U7" s="7">
        <f t="shared" si="10"/>
        <v>0.75</v>
      </c>
      <c r="V7" s="8" t="str">
        <f t="shared" si="11"/>
        <v>SA</v>
      </c>
      <c r="W7" s="6">
        <v>4</v>
      </c>
      <c r="X7" s="7">
        <f t="shared" si="12"/>
        <v>1</v>
      </c>
      <c r="Y7" s="8" t="str">
        <f t="shared" si="13"/>
        <v>EX</v>
      </c>
      <c r="Z7" s="6">
        <v>2</v>
      </c>
      <c r="AA7" s="7">
        <f t="shared" si="14"/>
        <v>0.5</v>
      </c>
      <c r="AB7" s="8" t="str">
        <f t="shared" si="15"/>
        <v>EL</v>
      </c>
      <c r="AC7" s="6">
        <v>4</v>
      </c>
      <c r="AD7" s="7">
        <f t="shared" si="16"/>
        <v>1</v>
      </c>
      <c r="AE7" s="8" t="str">
        <f t="shared" si="17"/>
        <v>EX</v>
      </c>
      <c r="AF7" s="6">
        <v>4</v>
      </c>
      <c r="AG7" s="7">
        <f t="shared" si="18"/>
        <v>1</v>
      </c>
      <c r="AH7" s="9" t="str">
        <f t="shared" si="19"/>
        <v>EX</v>
      </c>
      <c r="AI7" s="84">
        <f t="shared" si="20"/>
        <v>8.5</v>
      </c>
      <c r="AJ7" s="84"/>
      <c r="AK7" s="10" t="str">
        <f t="shared" si="21"/>
        <v>NT</v>
      </c>
    </row>
    <row r="8" spans="1:37">
      <c r="A8" s="83" t="s">
        <v>7</v>
      </c>
      <c r="B8" s="83"/>
      <c r="C8" s="83"/>
      <c r="D8" s="83"/>
      <c r="E8" s="6">
        <v>4</v>
      </c>
      <c r="F8" s="7">
        <f t="shared" si="0"/>
        <v>1</v>
      </c>
      <c r="G8" s="8" t="str">
        <f t="shared" si="1"/>
        <v>EX</v>
      </c>
      <c r="H8" s="6">
        <v>4</v>
      </c>
      <c r="I8" s="7">
        <f t="shared" si="2"/>
        <v>1</v>
      </c>
      <c r="J8" s="8" t="str">
        <f t="shared" si="3"/>
        <v>EX</v>
      </c>
      <c r="K8" s="6">
        <v>2</v>
      </c>
      <c r="L8" s="7">
        <f t="shared" si="4"/>
        <v>0.5</v>
      </c>
      <c r="M8" s="8" t="str">
        <f t="shared" si="5"/>
        <v>EL</v>
      </c>
      <c r="N8" s="6">
        <v>4</v>
      </c>
      <c r="O8" s="7">
        <f t="shared" si="6"/>
        <v>1</v>
      </c>
      <c r="P8" s="8" t="str">
        <f t="shared" si="7"/>
        <v>EX</v>
      </c>
      <c r="Q8" s="6">
        <v>4</v>
      </c>
      <c r="R8" s="7">
        <f t="shared" si="8"/>
        <v>1</v>
      </c>
      <c r="S8" s="8" t="str">
        <f t="shared" si="9"/>
        <v>EX</v>
      </c>
      <c r="T8" s="6">
        <v>3</v>
      </c>
      <c r="U8" s="7">
        <f t="shared" si="10"/>
        <v>0.75</v>
      </c>
      <c r="V8" s="8" t="str">
        <f t="shared" si="11"/>
        <v>SA</v>
      </c>
      <c r="W8" s="6">
        <v>4</v>
      </c>
      <c r="X8" s="7">
        <f t="shared" si="12"/>
        <v>1</v>
      </c>
      <c r="Y8" s="8" t="str">
        <f t="shared" si="13"/>
        <v>EX</v>
      </c>
      <c r="Z8" s="6">
        <v>4</v>
      </c>
      <c r="AA8" s="7">
        <f t="shared" si="14"/>
        <v>1</v>
      </c>
      <c r="AB8" s="8" t="str">
        <f t="shared" si="15"/>
        <v>EX</v>
      </c>
      <c r="AC8" s="6">
        <v>4</v>
      </c>
      <c r="AD8" s="7">
        <f t="shared" si="16"/>
        <v>1</v>
      </c>
      <c r="AE8" s="8" t="str">
        <f t="shared" si="17"/>
        <v>EX</v>
      </c>
      <c r="AF8" s="6">
        <v>2</v>
      </c>
      <c r="AG8" s="7">
        <f t="shared" si="18"/>
        <v>0.5</v>
      </c>
      <c r="AH8" s="9" t="str">
        <f t="shared" si="19"/>
        <v>EL</v>
      </c>
      <c r="AI8" s="84">
        <f t="shared" si="20"/>
        <v>8.75</v>
      </c>
      <c r="AJ8" s="84"/>
      <c r="AK8" s="10" t="str">
        <f t="shared" si="21"/>
        <v>NT</v>
      </c>
    </row>
    <row r="9" spans="1:37">
      <c r="A9" s="83" t="s">
        <v>8</v>
      </c>
      <c r="B9" s="83"/>
      <c r="C9" s="83"/>
      <c r="D9" s="83"/>
      <c r="E9" s="6">
        <v>4</v>
      </c>
      <c r="F9" s="7">
        <f t="shared" si="0"/>
        <v>1</v>
      </c>
      <c r="G9" s="8" t="str">
        <f t="shared" si="1"/>
        <v>EX</v>
      </c>
      <c r="H9" s="6">
        <v>3</v>
      </c>
      <c r="I9" s="7">
        <f t="shared" si="2"/>
        <v>0.75</v>
      </c>
      <c r="J9" s="8" t="str">
        <f t="shared" si="3"/>
        <v>SA</v>
      </c>
      <c r="K9" s="6">
        <v>2</v>
      </c>
      <c r="L9" s="7">
        <f t="shared" si="4"/>
        <v>0.5</v>
      </c>
      <c r="M9" s="8" t="str">
        <f t="shared" si="5"/>
        <v>EL</v>
      </c>
      <c r="N9" s="6">
        <v>0</v>
      </c>
      <c r="O9" s="7">
        <f t="shared" si="6"/>
        <v>0</v>
      </c>
      <c r="P9" s="8" t="str">
        <f t="shared" si="7"/>
        <v>IN</v>
      </c>
      <c r="Q9" s="6">
        <v>4</v>
      </c>
      <c r="R9" s="7">
        <f t="shared" si="8"/>
        <v>1</v>
      </c>
      <c r="S9" s="8" t="str">
        <f t="shared" si="9"/>
        <v>EX</v>
      </c>
      <c r="T9" s="6">
        <v>2</v>
      </c>
      <c r="U9" s="7">
        <f t="shared" si="10"/>
        <v>0.5</v>
      </c>
      <c r="V9" s="8" t="str">
        <f t="shared" si="11"/>
        <v>EL</v>
      </c>
      <c r="W9" s="6">
        <v>4</v>
      </c>
      <c r="X9" s="7">
        <f t="shared" si="12"/>
        <v>1</v>
      </c>
      <c r="Y9" s="8" t="str">
        <f t="shared" si="13"/>
        <v>EX</v>
      </c>
      <c r="Z9" s="6">
        <v>4</v>
      </c>
      <c r="AA9" s="7">
        <f t="shared" si="14"/>
        <v>1</v>
      </c>
      <c r="AB9" s="8" t="str">
        <f t="shared" si="15"/>
        <v>EX</v>
      </c>
      <c r="AC9" s="6">
        <v>4</v>
      </c>
      <c r="AD9" s="7">
        <f t="shared" si="16"/>
        <v>1</v>
      </c>
      <c r="AE9" s="8" t="str">
        <f t="shared" si="17"/>
        <v>EX</v>
      </c>
      <c r="AF9" s="6">
        <v>4</v>
      </c>
      <c r="AG9" s="7">
        <f t="shared" si="18"/>
        <v>1</v>
      </c>
      <c r="AH9" s="9" t="str">
        <f t="shared" si="19"/>
        <v>EX</v>
      </c>
      <c r="AI9" s="84">
        <f t="shared" si="20"/>
        <v>7.75</v>
      </c>
      <c r="AJ9" s="84"/>
      <c r="AK9" s="10" t="str">
        <f t="shared" si="21"/>
        <v>NT</v>
      </c>
    </row>
    <row r="10" spans="1:37">
      <c r="A10" s="83" t="s">
        <v>9</v>
      </c>
      <c r="B10" s="83"/>
      <c r="C10" s="83"/>
      <c r="D10" s="83"/>
      <c r="E10" s="6">
        <v>2</v>
      </c>
      <c r="F10" s="7">
        <f t="shared" si="0"/>
        <v>0.5</v>
      </c>
      <c r="G10" s="8" t="str">
        <f t="shared" si="1"/>
        <v>EL</v>
      </c>
      <c r="H10" s="6">
        <v>0</v>
      </c>
      <c r="I10" s="7">
        <f t="shared" si="2"/>
        <v>0</v>
      </c>
      <c r="J10" s="8" t="str">
        <f t="shared" si="3"/>
        <v>IN</v>
      </c>
      <c r="K10" s="6">
        <v>4</v>
      </c>
      <c r="L10" s="7">
        <f t="shared" si="4"/>
        <v>1</v>
      </c>
      <c r="M10" s="8" t="str">
        <f t="shared" si="5"/>
        <v>EX</v>
      </c>
      <c r="N10" s="6">
        <v>4</v>
      </c>
      <c r="O10" s="7">
        <f t="shared" si="6"/>
        <v>1</v>
      </c>
      <c r="P10" s="8" t="str">
        <f t="shared" si="7"/>
        <v>EX</v>
      </c>
      <c r="Q10" s="6">
        <v>4</v>
      </c>
      <c r="R10" s="7">
        <f t="shared" si="8"/>
        <v>1</v>
      </c>
      <c r="S10" s="8" t="str">
        <f t="shared" si="9"/>
        <v>EX</v>
      </c>
      <c r="T10" s="6">
        <v>3</v>
      </c>
      <c r="U10" s="7">
        <f t="shared" si="10"/>
        <v>0.75</v>
      </c>
      <c r="V10" s="8" t="str">
        <f t="shared" si="11"/>
        <v>SA</v>
      </c>
      <c r="W10" s="6">
        <v>0</v>
      </c>
      <c r="X10" s="7">
        <f t="shared" si="12"/>
        <v>0</v>
      </c>
      <c r="Y10" s="8" t="str">
        <f t="shared" si="13"/>
        <v>IN</v>
      </c>
      <c r="Z10" s="6">
        <v>1</v>
      </c>
      <c r="AA10" s="7">
        <f t="shared" si="14"/>
        <v>0.25</v>
      </c>
      <c r="AB10" s="8" t="str">
        <f t="shared" si="15"/>
        <v>IN</v>
      </c>
      <c r="AC10" s="6">
        <v>2</v>
      </c>
      <c r="AD10" s="7">
        <f t="shared" si="16"/>
        <v>0.5</v>
      </c>
      <c r="AE10" s="8" t="str">
        <f t="shared" si="17"/>
        <v>EL</v>
      </c>
      <c r="AF10" s="6">
        <v>0</v>
      </c>
      <c r="AG10" s="7">
        <f t="shared" si="18"/>
        <v>0</v>
      </c>
      <c r="AH10" s="9" t="str">
        <f t="shared" si="19"/>
        <v>IN</v>
      </c>
      <c r="AI10" s="84">
        <f t="shared" si="20"/>
        <v>5</v>
      </c>
      <c r="AJ10" s="84"/>
      <c r="AK10" s="10" t="str">
        <f t="shared" si="21"/>
        <v>SU</v>
      </c>
    </row>
    <row r="11" spans="1:37">
      <c r="A11" s="83" t="s">
        <v>10</v>
      </c>
      <c r="B11" s="83"/>
      <c r="C11" s="83"/>
      <c r="D11" s="83"/>
      <c r="E11" s="6">
        <v>3</v>
      </c>
      <c r="F11" s="7">
        <f t="shared" si="0"/>
        <v>0.75</v>
      </c>
      <c r="G11" s="8" t="str">
        <f t="shared" si="1"/>
        <v>SA</v>
      </c>
      <c r="H11" s="6">
        <v>3</v>
      </c>
      <c r="I11" s="7">
        <f t="shared" si="2"/>
        <v>0.75</v>
      </c>
      <c r="J11" s="8" t="str">
        <f t="shared" si="3"/>
        <v>SA</v>
      </c>
      <c r="K11" s="6">
        <v>2</v>
      </c>
      <c r="L11" s="7">
        <f t="shared" si="4"/>
        <v>0.5</v>
      </c>
      <c r="M11" s="8" t="str">
        <f t="shared" si="5"/>
        <v>EL</v>
      </c>
      <c r="N11" s="6">
        <v>3</v>
      </c>
      <c r="O11" s="7">
        <f t="shared" si="6"/>
        <v>0.75</v>
      </c>
      <c r="P11" s="8" t="str">
        <f t="shared" si="7"/>
        <v>SA</v>
      </c>
      <c r="Q11" s="6">
        <v>4</v>
      </c>
      <c r="R11" s="7">
        <f t="shared" si="8"/>
        <v>1</v>
      </c>
      <c r="S11" s="8" t="str">
        <f t="shared" si="9"/>
        <v>EX</v>
      </c>
      <c r="T11" s="6">
        <v>2</v>
      </c>
      <c r="U11" s="7">
        <f t="shared" si="10"/>
        <v>0.5</v>
      </c>
      <c r="V11" s="8" t="str">
        <f t="shared" si="11"/>
        <v>EL</v>
      </c>
      <c r="W11" s="6">
        <v>4</v>
      </c>
      <c r="X11" s="7">
        <f t="shared" si="12"/>
        <v>1</v>
      </c>
      <c r="Y11" s="8" t="str">
        <f t="shared" si="13"/>
        <v>EX</v>
      </c>
      <c r="Z11" s="6">
        <v>4</v>
      </c>
      <c r="AA11" s="7">
        <f t="shared" si="14"/>
        <v>1</v>
      </c>
      <c r="AB11" s="8" t="str">
        <f t="shared" si="15"/>
        <v>EX</v>
      </c>
      <c r="AC11" s="6">
        <v>3</v>
      </c>
      <c r="AD11" s="7">
        <f t="shared" si="16"/>
        <v>0.75</v>
      </c>
      <c r="AE11" s="8" t="str">
        <f t="shared" si="17"/>
        <v>SA</v>
      </c>
      <c r="AF11" s="6">
        <v>0</v>
      </c>
      <c r="AG11" s="7">
        <f t="shared" si="18"/>
        <v>0</v>
      </c>
      <c r="AH11" s="9" t="str">
        <f t="shared" si="19"/>
        <v>IN</v>
      </c>
      <c r="AI11" s="84">
        <f t="shared" si="20"/>
        <v>7</v>
      </c>
      <c r="AJ11" s="84"/>
      <c r="AK11" s="10" t="str">
        <f t="shared" si="21"/>
        <v>NT</v>
      </c>
    </row>
    <row r="12" spans="1:37">
      <c r="A12" s="83" t="s">
        <v>11</v>
      </c>
      <c r="B12" s="83"/>
      <c r="C12" s="83"/>
      <c r="D12" s="83"/>
      <c r="E12" s="6">
        <v>4</v>
      </c>
      <c r="F12" s="7">
        <f t="shared" si="0"/>
        <v>1</v>
      </c>
      <c r="G12" s="8" t="str">
        <f t="shared" si="1"/>
        <v>EX</v>
      </c>
      <c r="H12" s="6">
        <v>4</v>
      </c>
      <c r="I12" s="7">
        <f t="shared" si="2"/>
        <v>1</v>
      </c>
      <c r="J12" s="8" t="str">
        <f t="shared" si="3"/>
        <v>EX</v>
      </c>
      <c r="K12" s="6">
        <v>2</v>
      </c>
      <c r="L12" s="7">
        <f t="shared" si="4"/>
        <v>0.5</v>
      </c>
      <c r="M12" s="8" t="str">
        <f t="shared" si="5"/>
        <v>EL</v>
      </c>
      <c r="N12" s="6">
        <v>3</v>
      </c>
      <c r="O12" s="7">
        <f t="shared" si="6"/>
        <v>0.75</v>
      </c>
      <c r="P12" s="8" t="str">
        <f t="shared" si="7"/>
        <v>SA</v>
      </c>
      <c r="Q12" s="6">
        <v>4</v>
      </c>
      <c r="R12" s="7">
        <f t="shared" si="8"/>
        <v>1</v>
      </c>
      <c r="S12" s="8" t="str">
        <f t="shared" si="9"/>
        <v>EX</v>
      </c>
      <c r="T12" s="6">
        <v>4</v>
      </c>
      <c r="U12" s="7">
        <f t="shared" si="10"/>
        <v>1</v>
      </c>
      <c r="V12" s="8" t="str">
        <f t="shared" si="11"/>
        <v>EX</v>
      </c>
      <c r="W12" s="6">
        <v>4</v>
      </c>
      <c r="X12" s="7">
        <f t="shared" si="12"/>
        <v>1</v>
      </c>
      <c r="Y12" s="8" t="str">
        <f t="shared" si="13"/>
        <v>EX</v>
      </c>
      <c r="Z12" s="6">
        <v>2</v>
      </c>
      <c r="AA12" s="7">
        <f t="shared" si="14"/>
        <v>0.5</v>
      </c>
      <c r="AB12" s="8" t="str">
        <f t="shared" si="15"/>
        <v>EL</v>
      </c>
      <c r="AC12" s="6">
        <v>3</v>
      </c>
      <c r="AD12" s="7">
        <f t="shared" si="16"/>
        <v>0.75</v>
      </c>
      <c r="AE12" s="8" t="str">
        <f t="shared" si="17"/>
        <v>SA</v>
      </c>
      <c r="AF12" s="6">
        <v>1</v>
      </c>
      <c r="AG12" s="7">
        <f t="shared" si="18"/>
        <v>0.25</v>
      </c>
      <c r="AH12" s="9" t="str">
        <f t="shared" si="19"/>
        <v>IN</v>
      </c>
      <c r="AI12" s="84">
        <f t="shared" si="20"/>
        <v>7.75</v>
      </c>
      <c r="AJ12" s="84"/>
      <c r="AK12" s="10" t="str">
        <f t="shared" si="21"/>
        <v>NT</v>
      </c>
    </row>
    <row r="13" spans="1:37">
      <c r="A13" s="83" t="s">
        <v>12</v>
      </c>
      <c r="B13" s="83"/>
      <c r="C13" s="83"/>
      <c r="D13" s="83"/>
      <c r="E13" s="6">
        <v>2</v>
      </c>
      <c r="F13" s="7">
        <f t="shared" si="0"/>
        <v>0.5</v>
      </c>
      <c r="G13" s="8" t="str">
        <f t="shared" si="1"/>
        <v>EL</v>
      </c>
      <c r="H13" s="6">
        <v>4</v>
      </c>
      <c r="I13" s="7">
        <f t="shared" si="2"/>
        <v>1</v>
      </c>
      <c r="J13" s="8" t="str">
        <f t="shared" si="3"/>
        <v>EX</v>
      </c>
      <c r="K13" s="6">
        <v>2</v>
      </c>
      <c r="L13" s="7">
        <f t="shared" si="4"/>
        <v>0.5</v>
      </c>
      <c r="M13" s="8" t="str">
        <f t="shared" si="5"/>
        <v>EL</v>
      </c>
      <c r="N13" s="6">
        <v>3</v>
      </c>
      <c r="O13" s="7">
        <f t="shared" si="6"/>
        <v>0.75</v>
      </c>
      <c r="P13" s="8" t="str">
        <f t="shared" si="7"/>
        <v>SA</v>
      </c>
      <c r="Q13" s="6">
        <v>4</v>
      </c>
      <c r="R13" s="7">
        <f t="shared" si="8"/>
        <v>1</v>
      </c>
      <c r="S13" s="8" t="str">
        <f t="shared" si="9"/>
        <v>EX</v>
      </c>
      <c r="T13" s="6">
        <v>2</v>
      </c>
      <c r="U13" s="7">
        <f t="shared" si="10"/>
        <v>0.5</v>
      </c>
      <c r="V13" s="8" t="str">
        <f t="shared" si="11"/>
        <v>EL</v>
      </c>
      <c r="W13" s="6">
        <v>0</v>
      </c>
      <c r="X13" s="7">
        <f t="shared" si="12"/>
        <v>0</v>
      </c>
      <c r="Y13" s="8" t="str">
        <f t="shared" si="13"/>
        <v>IN</v>
      </c>
      <c r="Z13" s="6">
        <v>2</v>
      </c>
      <c r="AA13" s="7">
        <f t="shared" si="14"/>
        <v>0.5</v>
      </c>
      <c r="AB13" s="8" t="str">
        <f t="shared" si="15"/>
        <v>EL</v>
      </c>
      <c r="AC13" s="6">
        <v>4</v>
      </c>
      <c r="AD13" s="7">
        <f t="shared" si="16"/>
        <v>1</v>
      </c>
      <c r="AE13" s="8" t="str">
        <f t="shared" si="17"/>
        <v>EX</v>
      </c>
      <c r="AF13" s="6">
        <v>2</v>
      </c>
      <c r="AG13" s="7">
        <f t="shared" si="18"/>
        <v>0.5</v>
      </c>
      <c r="AH13" s="9" t="str">
        <f t="shared" si="19"/>
        <v>EL</v>
      </c>
      <c r="AI13" s="84">
        <f t="shared" si="20"/>
        <v>6.25</v>
      </c>
      <c r="AJ13" s="84"/>
      <c r="AK13" s="10" t="str">
        <f t="shared" si="21"/>
        <v>BI</v>
      </c>
    </row>
    <row r="14" spans="1:37">
      <c r="A14" s="83" t="s">
        <v>13</v>
      </c>
      <c r="B14" s="83"/>
      <c r="C14" s="83"/>
      <c r="D14" s="83"/>
      <c r="E14" s="6">
        <v>2</v>
      </c>
      <c r="F14" s="7">
        <f t="shared" si="0"/>
        <v>0.5</v>
      </c>
      <c r="G14" s="8" t="str">
        <f t="shared" si="1"/>
        <v>EL</v>
      </c>
      <c r="H14" s="6">
        <v>1</v>
      </c>
      <c r="I14" s="7">
        <f t="shared" si="2"/>
        <v>0.25</v>
      </c>
      <c r="J14" s="8" t="str">
        <f t="shared" si="3"/>
        <v>IN</v>
      </c>
      <c r="K14" s="6">
        <v>2</v>
      </c>
      <c r="L14" s="7">
        <f t="shared" si="4"/>
        <v>0.5</v>
      </c>
      <c r="M14" s="8" t="str">
        <f t="shared" si="5"/>
        <v>EL</v>
      </c>
      <c r="N14" s="6">
        <v>3</v>
      </c>
      <c r="O14" s="7">
        <f t="shared" si="6"/>
        <v>0.75</v>
      </c>
      <c r="P14" s="8" t="str">
        <f t="shared" si="7"/>
        <v>SA</v>
      </c>
      <c r="Q14" s="6">
        <v>4</v>
      </c>
      <c r="R14" s="7">
        <f t="shared" si="8"/>
        <v>1</v>
      </c>
      <c r="S14" s="8" t="str">
        <f t="shared" si="9"/>
        <v>EX</v>
      </c>
      <c r="T14" s="6">
        <v>2</v>
      </c>
      <c r="U14" s="7">
        <f t="shared" si="10"/>
        <v>0.5</v>
      </c>
      <c r="V14" s="8" t="str">
        <f t="shared" si="11"/>
        <v>EL</v>
      </c>
      <c r="W14" s="6">
        <v>4</v>
      </c>
      <c r="X14" s="7">
        <f t="shared" si="12"/>
        <v>1</v>
      </c>
      <c r="Y14" s="8" t="str">
        <f t="shared" si="13"/>
        <v>EX</v>
      </c>
      <c r="Z14" s="6">
        <v>2</v>
      </c>
      <c r="AA14" s="7">
        <f t="shared" si="14"/>
        <v>0.5</v>
      </c>
      <c r="AB14" s="8" t="str">
        <f t="shared" si="15"/>
        <v>EL</v>
      </c>
      <c r="AC14" s="6">
        <v>2</v>
      </c>
      <c r="AD14" s="7">
        <f t="shared" si="16"/>
        <v>0.5</v>
      </c>
      <c r="AE14" s="8" t="str">
        <f t="shared" si="17"/>
        <v>EL</v>
      </c>
      <c r="AF14" s="6">
        <v>2</v>
      </c>
      <c r="AG14" s="7">
        <f t="shared" si="18"/>
        <v>0.5</v>
      </c>
      <c r="AH14" s="9" t="str">
        <f t="shared" si="19"/>
        <v>EL</v>
      </c>
      <c r="AI14" s="84">
        <f t="shared" si="20"/>
        <v>6</v>
      </c>
      <c r="AJ14" s="84"/>
      <c r="AK14" s="10" t="str">
        <f t="shared" si="21"/>
        <v>BI</v>
      </c>
    </row>
    <row r="15" spans="1:37">
      <c r="A15" s="83" t="s">
        <v>14</v>
      </c>
      <c r="B15" s="83"/>
      <c r="C15" s="83"/>
      <c r="D15" s="83"/>
      <c r="E15" s="6">
        <v>3</v>
      </c>
      <c r="F15" s="7">
        <f t="shared" si="0"/>
        <v>0.75</v>
      </c>
      <c r="G15" s="8" t="str">
        <f t="shared" si="1"/>
        <v>SA</v>
      </c>
      <c r="H15" s="6">
        <v>4</v>
      </c>
      <c r="I15" s="7">
        <f t="shared" si="2"/>
        <v>1</v>
      </c>
      <c r="J15" s="8" t="str">
        <f t="shared" si="3"/>
        <v>EX</v>
      </c>
      <c r="K15" s="6">
        <v>2</v>
      </c>
      <c r="L15" s="7">
        <f t="shared" si="4"/>
        <v>0.5</v>
      </c>
      <c r="M15" s="8" t="str">
        <f t="shared" si="5"/>
        <v>EL</v>
      </c>
      <c r="N15" s="6">
        <v>4</v>
      </c>
      <c r="O15" s="7">
        <f t="shared" si="6"/>
        <v>1</v>
      </c>
      <c r="P15" s="8" t="str">
        <f t="shared" si="7"/>
        <v>EX</v>
      </c>
      <c r="Q15" s="6">
        <v>4</v>
      </c>
      <c r="R15" s="7">
        <f t="shared" si="8"/>
        <v>1</v>
      </c>
      <c r="S15" s="8" t="str">
        <f t="shared" si="9"/>
        <v>EX</v>
      </c>
      <c r="T15" s="6">
        <v>3</v>
      </c>
      <c r="U15" s="7">
        <f t="shared" si="10"/>
        <v>0.75</v>
      </c>
      <c r="V15" s="8" t="str">
        <f t="shared" si="11"/>
        <v>SA</v>
      </c>
      <c r="W15" s="6">
        <v>4</v>
      </c>
      <c r="X15" s="7">
        <f t="shared" si="12"/>
        <v>1</v>
      </c>
      <c r="Y15" s="8" t="str">
        <f t="shared" si="13"/>
        <v>EX</v>
      </c>
      <c r="Z15" s="6">
        <v>4</v>
      </c>
      <c r="AA15" s="7">
        <f t="shared" si="14"/>
        <v>1</v>
      </c>
      <c r="AB15" s="8" t="str">
        <f t="shared" si="15"/>
        <v>EX</v>
      </c>
      <c r="AC15" s="6">
        <v>4</v>
      </c>
      <c r="AD15" s="7">
        <f t="shared" si="16"/>
        <v>1</v>
      </c>
      <c r="AE15" s="8" t="str">
        <f t="shared" si="17"/>
        <v>EX</v>
      </c>
      <c r="AF15" s="6">
        <v>4</v>
      </c>
      <c r="AG15" s="7">
        <f t="shared" si="18"/>
        <v>1</v>
      </c>
      <c r="AH15" s="9" t="str">
        <f t="shared" si="19"/>
        <v>EX</v>
      </c>
      <c r="AI15" s="84">
        <f t="shared" si="20"/>
        <v>9</v>
      </c>
      <c r="AJ15" s="84"/>
      <c r="AK15" s="10" t="str">
        <f t="shared" si="21"/>
        <v>SB</v>
      </c>
    </row>
    <row r="16" spans="1:37">
      <c r="A16" s="83" t="s">
        <v>15</v>
      </c>
      <c r="B16" s="83"/>
      <c r="C16" s="83"/>
      <c r="D16" s="83"/>
      <c r="E16" s="6">
        <v>4</v>
      </c>
      <c r="F16" s="7">
        <f t="shared" si="0"/>
        <v>1</v>
      </c>
      <c r="G16" s="8" t="str">
        <f t="shared" si="1"/>
        <v>EX</v>
      </c>
      <c r="H16" s="6">
        <v>3</v>
      </c>
      <c r="I16" s="7">
        <f t="shared" si="2"/>
        <v>0.75</v>
      </c>
      <c r="J16" s="8" t="str">
        <f t="shared" si="3"/>
        <v>SA</v>
      </c>
      <c r="K16" s="6">
        <v>1</v>
      </c>
      <c r="L16" s="7">
        <f t="shared" si="4"/>
        <v>0.25</v>
      </c>
      <c r="M16" s="8" t="str">
        <f t="shared" si="5"/>
        <v>IN</v>
      </c>
      <c r="N16" s="6">
        <v>3</v>
      </c>
      <c r="O16" s="7">
        <f t="shared" si="6"/>
        <v>0.75</v>
      </c>
      <c r="P16" s="8" t="str">
        <f t="shared" si="7"/>
        <v>SA</v>
      </c>
      <c r="Q16" s="6">
        <v>4</v>
      </c>
      <c r="R16" s="7">
        <f t="shared" si="8"/>
        <v>1</v>
      </c>
      <c r="S16" s="8" t="str">
        <f t="shared" si="9"/>
        <v>EX</v>
      </c>
      <c r="T16" s="6">
        <v>4</v>
      </c>
      <c r="U16" s="7">
        <f t="shared" si="10"/>
        <v>1</v>
      </c>
      <c r="V16" s="8" t="str">
        <f t="shared" si="11"/>
        <v>EX</v>
      </c>
      <c r="W16" s="6">
        <v>0</v>
      </c>
      <c r="X16" s="7">
        <f t="shared" si="12"/>
        <v>0</v>
      </c>
      <c r="Y16" s="8" t="str">
        <f t="shared" si="13"/>
        <v>IN</v>
      </c>
      <c r="Z16" s="6">
        <v>4</v>
      </c>
      <c r="AA16" s="7">
        <f t="shared" si="14"/>
        <v>1</v>
      </c>
      <c r="AB16" s="8" t="str">
        <f t="shared" si="15"/>
        <v>EX</v>
      </c>
      <c r="AC16" s="6">
        <v>3</v>
      </c>
      <c r="AD16" s="7">
        <f t="shared" si="16"/>
        <v>0.75</v>
      </c>
      <c r="AE16" s="8" t="str">
        <f t="shared" si="17"/>
        <v>SA</v>
      </c>
      <c r="AF16" s="6">
        <v>1</v>
      </c>
      <c r="AG16" s="7">
        <f t="shared" si="18"/>
        <v>0.25</v>
      </c>
      <c r="AH16" s="9" t="str">
        <f t="shared" si="19"/>
        <v>IN</v>
      </c>
      <c r="AI16" s="84">
        <f t="shared" si="20"/>
        <v>6.75</v>
      </c>
      <c r="AJ16" s="84"/>
      <c r="AK16" s="10" t="str">
        <f t="shared" si="21"/>
        <v>BI</v>
      </c>
    </row>
    <row r="17" spans="1:37">
      <c r="A17" s="83" t="s">
        <v>16</v>
      </c>
      <c r="B17" s="83"/>
      <c r="C17" s="83"/>
      <c r="D17" s="83"/>
      <c r="E17" s="6">
        <v>3</v>
      </c>
      <c r="F17" s="7">
        <f t="shared" si="0"/>
        <v>0.75</v>
      </c>
      <c r="G17" s="8" t="str">
        <f t="shared" si="1"/>
        <v>SA</v>
      </c>
      <c r="H17" s="6">
        <v>2</v>
      </c>
      <c r="I17" s="7">
        <f t="shared" si="2"/>
        <v>0.5</v>
      </c>
      <c r="J17" s="8" t="str">
        <f t="shared" si="3"/>
        <v>EL</v>
      </c>
      <c r="K17" s="6">
        <v>1</v>
      </c>
      <c r="L17" s="7">
        <f t="shared" si="4"/>
        <v>0.25</v>
      </c>
      <c r="M17" s="8" t="str">
        <f t="shared" si="5"/>
        <v>IN</v>
      </c>
      <c r="N17" s="6">
        <v>1</v>
      </c>
      <c r="O17" s="7">
        <f t="shared" si="6"/>
        <v>0.25</v>
      </c>
      <c r="P17" s="8" t="str">
        <f t="shared" si="7"/>
        <v>IN</v>
      </c>
      <c r="Q17" s="6">
        <v>2</v>
      </c>
      <c r="R17" s="7">
        <f t="shared" si="8"/>
        <v>0.5</v>
      </c>
      <c r="S17" s="8" t="str">
        <f t="shared" si="9"/>
        <v>EL</v>
      </c>
      <c r="T17" s="6">
        <v>2</v>
      </c>
      <c r="U17" s="7">
        <f t="shared" si="10"/>
        <v>0.5</v>
      </c>
      <c r="V17" s="8" t="str">
        <f t="shared" si="11"/>
        <v>EL</v>
      </c>
      <c r="W17" s="6">
        <v>0</v>
      </c>
      <c r="X17" s="7">
        <f t="shared" si="12"/>
        <v>0</v>
      </c>
      <c r="Y17" s="8" t="str">
        <f t="shared" si="13"/>
        <v>IN</v>
      </c>
      <c r="Z17" s="6">
        <v>4</v>
      </c>
      <c r="AA17" s="7">
        <f t="shared" si="14"/>
        <v>1</v>
      </c>
      <c r="AB17" s="8" t="str">
        <f t="shared" si="15"/>
        <v>EX</v>
      </c>
      <c r="AC17" s="6">
        <v>1</v>
      </c>
      <c r="AD17" s="7">
        <f t="shared" si="16"/>
        <v>0.25</v>
      </c>
      <c r="AE17" s="8" t="str">
        <f t="shared" si="17"/>
        <v>IN</v>
      </c>
      <c r="AF17" s="6">
        <v>2</v>
      </c>
      <c r="AG17" s="7">
        <f t="shared" si="18"/>
        <v>0.5</v>
      </c>
      <c r="AH17" s="9" t="str">
        <f t="shared" si="19"/>
        <v>EL</v>
      </c>
      <c r="AI17" s="84">
        <f t="shared" si="20"/>
        <v>4.5</v>
      </c>
      <c r="AJ17" s="84"/>
      <c r="AK17" s="10" t="str">
        <f t="shared" si="21"/>
        <v>IN</v>
      </c>
    </row>
    <row r="18" spans="1:37">
      <c r="A18" s="83" t="s">
        <v>17</v>
      </c>
      <c r="B18" s="83"/>
      <c r="C18" s="83"/>
      <c r="D18" s="83"/>
      <c r="E18" s="6">
        <v>3</v>
      </c>
      <c r="F18" s="7">
        <f t="shared" si="0"/>
        <v>0.75</v>
      </c>
      <c r="G18" s="8" t="str">
        <f t="shared" si="1"/>
        <v>SA</v>
      </c>
      <c r="H18" s="6">
        <v>4</v>
      </c>
      <c r="I18" s="7">
        <f t="shared" si="2"/>
        <v>1</v>
      </c>
      <c r="J18" s="8" t="str">
        <f t="shared" si="3"/>
        <v>EX</v>
      </c>
      <c r="K18" s="6">
        <v>0</v>
      </c>
      <c r="L18" s="7">
        <f t="shared" si="4"/>
        <v>0</v>
      </c>
      <c r="M18" s="8" t="str">
        <f t="shared" si="5"/>
        <v>IN</v>
      </c>
      <c r="N18" s="6">
        <v>2</v>
      </c>
      <c r="O18" s="7">
        <f t="shared" si="6"/>
        <v>0.5</v>
      </c>
      <c r="P18" s="8" t="str">
        <f t="shared" si="7"/>
        <v>EL</v>
      </c>
      <c r="Q18" s="6">
        <v>4</v>
      </c>
      <c r="R18" s="7">
        <f t="shared" si="8"/>
        <v>1</v>
      </c>
      <c r="S18" s="8" t="str">
        <f t="shared" si="9"/>
        <v>EX</v>
      </c>
      <c r="T18" s="6">
        <v>3</v>
      </c>
      <c r="U18" s="7">
        <f t="shared" si="10"/>
        <v>0.75</v>
      </c>
      <c r="V18" s="8" t="str">
        <f t="shared" si="11"/>
        <v>SA</v>
      </c>
      <c r="W18" s="6">
        <v>3</v>
      </c>
      <c r="X18" s="7">
        <f t="shared" si="12"/>
        <v>0.75</v>
      </c>
      <c r="Y18" s="8" t="str">
        <f t="shared" si="13"/>
        <v>SA</v>
      </c>
      <c r="Z18" s="6">
        <v>2</v>
      </c>
      <c r="AA18" s="7">
        <f t="shared" si="14"/>
        <v>0.5</v>
      </c>
      <c r="AB18" s="8" t="str">
        <f t="shared" si="15"/>
        <v>EL</v>
      </c>
      <c r="AC18" s="6">
        <v>3</v>
      </c>
      <c r="AD18" s="7">
        <f t="shared" si="16"/>
        <v>0.75</v>
      </c>
      <c r="AE18" s="8" t="str">
        <f t="shared" si="17"/>
        <v>SA</v>
      </c>
      <c r="AF18" s="6">
        <v>0</v>
      </c>
      <c r="AG18" s="7">
        <f t="shared" si="18"/>
        <v>0</v>
      </c>
      <c r="AH18" s="9" t="str">
        <f t="shared" si="19"/>
        <v>IN</v>
      </c>
      <c r="AI18" s="84">
        <f t="shared" si="20"/>
        <v>6</v>
      </c>
      <c r="AJ18" s="84"/>
      <c r="AK18" s="10" t="str">
        <f t="shared" si="21"/>
        <v>BI</v>
      </c>
    </row>
    <row r="19" spans="1:37">
      <c r="A19" s="83" t="s">
        <v>18</v>
      </c>
      <c r="B19" s="83"/>
      <c r="C19" s="83"/>
      <c r="D19" s="83"/>
      <c r="E19" s="6">
        <v>3</v>
      </c>
      <c r="F19" s="7">
        <f t="shared" si="0"/>
        <v>0.75</v>
      </c>
      <c r="G19" s="8" t="str">
        <f t="shared" si="1"/>
        <v>SA</v>
      </c>
      <c r="H19" s="6">
        <v>3</v>
      </c>
      <c r="I19" s="7">
        <f t="shared" si="2"/>
        <v>0.75</v>
      </c>
      <c r="J19" s="8" t="str">
        <f t="shared" si="3"/>
        <v>SA</v>
      </c>
      <c r="K19" s="6">
        <v>2</v>
      </c>
      <c r="L19" s="7">
        <f t="shared" si="4"/>
        <v>0.5</v>
      </c>
      <c r="M19" s="8" t="str">
        <f t="shared" si="5"/>
        <v>EL</v>
      </c>
      <c r="N19" s="6">
        <v>0</v>
      </c>
      <c r="O19" s="7">
        <f t="shared" si="6"/>
        <v>0</v>
      </c>
      <c r="P19" s="8" t="str">
        <f t="shared" si="7"/>
        <v>IN</v>
      </c>
      <c r="Q19" s="6">
        <v>2</v>
      </c>
      <c r="R19" s="7">
        <f t="shared" si="8"/>
        <v>0.5</v>
      </c>
      <c r="S19" s="8" t="str">
        <f t="shared" si="9"/>
        <v>EL</v>
      </c>
      <c r="T19" s="6">
        <v>4</v>
      </c>
      <c r="U19" s="7">
        <f t="shared" si="10"/>
        <v>1</v>
      </c>
      <c r="V19" s="8" t="str">
        <f t="shared" si="11"/>
        <v>EX</v>
      </c>
      <c r="W19" s="6">
        <v>4</v>
      </c>
      <c r="X19" s="7">
        <f t="shared" si="12"/>
        <v>1</v>
      </c>
      <c r="Y19" s="8" t="str">
        <f t="shared" si="13"/>
        <v>EX</v>
      </c>
      <c r="Z19" s="6">
        <v>4</v>
      </c>
      <c r="AA19" s="7">
        <f t="shared" si="14"/>
        <v>1</v>
      </c>
      <c r="AB19" s="8" t="str">
        <f t="shared" si="15"/>
        <v>EX</v>
      </c>
      <c r="AC19" s="6">
        <v>3</v>
      </c>
      <c r="AD19" s="7">
        <f t="shared" si="16"/>
        <v>0.75</v>
      </c>
      <c r="AE19" s="8" t="str">
        <f t="shared" si="17"/>
        <v>SA</v>
      </c>
      <c r="AF19" s="6">
        <v>2</v>
      </c>
      <c r="AG19" s="7">
        <f t="shared" si="18"/>
        <v>0.5</v>
      </c>
      <c r="AH19" s="9" t="str">
        <f t="shared" si="19"/>
        <v>EL</v>
      </c>
      <c r="AI19" s="84">
        <f t="shared" si="20"/>
        <v>6.75</v>
      </c>
      <c r="AJ19" s="84"/>
      <c r="AK19" s="10" t="str">
        <f t="shared" si="21"/>
        <v>BI</v>
      </c>
    </row>
    <row r="20" spans="1:37">
      <c r="A20" s="83" t="s">
        <v>19</v>
      </c>
      <c r="B20" s="83"/>
      <c r="C20" s="83"/>
      <c r="D20" s="83"/>
      <c r="E20" s="6">
        <v>3</v>
      </c>
      <c r="F20" s="7">
        <f t="shared" si="0"/>
        <v>0.75</v>
      </c>
      <c r="G20" s="8" t="str">
        <f t="shared" si="1"/>
        <v>SA</v>
      </c>
      <c r="H20" s="6">
        <v>4</v>
      </c>
      <c r="I20" s="7">
        <f t="shared" si="2"/>
        <v>1</v>
      </c>
      <c r="J20" s="8" t="str">
        <f t="shared" si="3"/>
        <v>EX</v>
      </c>
      <c r="K20" s="6">
        <v>2</v>
      </c>
      <c r="L20" s="7">
        <f t="shared" si="4"/>
        <v>0.5</v>
      </c>
      <c r="M20" s="8" t="str">
        <f t="shared" si="5"/>
        <v>EL</v>
      </c>
      <c r="N20" s="6">
        <v>4</v>
      </c>
      <c r="O20" s="7">
        <f t="shared" si="6"/>
        <v>1</v>
      </c>
      <c r="P20" s="8" t="str">
        <f t="shared" si="7"/>
        <v>EX</v>
      </c>
      <c r="Q20" s="6">
        <v>4</v>
      </c>
      <c r="R20" s="7">
        <f t="shared" si="8"/>
        <v>1</v>
      </c>
      <c r="S20" s="8" t="str">
        <f t="shared" si="9"/>
        <v>EX</v>
      </c>
      <c r="T20" s="6">
        <v>4</v>
      </c>
      <c r="U20" s="7">
        <f t="shared" si="10"/>
        <v>1</v>
      </c>
      <c r="V20" s="8" t="str">
        <f t="shared" si="11"/>
        <v>EX</v>
      </c>
      <c r="W20" s="6">
        <v>4</v>
      </c>
      <c r="X20" s="7">
        <f t="shared" si="12"/>
        <v>1</v>
      </c>
      <c r="Y20" s="8" t="str">
        <f t="shared" si="13"/>
        <v>EX</v>
      </c>
      <c r="Z20" s="6">
        <v>4</v>
      </c>
      <c r="AA20" s="7">
        <f t="shared" si="14"/>
        <v>1</v>
      </c>
      <c r="AB20" s="8" t="str">
        <f t="shared" si="15"/>
        <v>EX</v>
      </c>
      <c r="AC20" s="6">
        <v>4</v>
      </c>
      <c r="AD20" s="7">
        <f t="shared" si="16"/>
        <v>1</v>
      </c>
      <c r="AE20" s="8" t="str">
        <f t="shared" si="17"/>
        <v>EX</v>
      </c>
      <c r="AF20" s="6">
        <v>4</v>
      </c>
      <c r="AG20" s="7">
        <f t="shared" si="18"/>
        <v>1</v>
      </c>
      <c r="AH20" s="9" t="str">
        <f t="shared" si="19"/>
        <v>EX</v>
      </c>
      <c r="AI20" s="84">
        <f t="shared" si="20"/>
        <v>9.25</v>
      </c>
      <c r="AJ20" s="84"/>
      <c r="AK20" s="10" t="str">
        <f t="shared" si="21"/>
        <v>SB</v>
      </c>
    </row>
    <row r="21" spans="1:37">
      <c r="A21" s="83" t="s">
        <v>20</v>
      </c>
      <c r="B21" s="83"/>
      <c r="C21" s="83"/>
      <c r="D21" s="83"/>
      <c r="E21" s="6">
        <v>4</v>
      </c>
      <c r="F21" s="7">
        <f t="shared" si="0"/>
        <v>1</v>
      </c>
      <c r="G21" s="8" t="str">
        <f t="shared" si="1"/>
        <v>EX</v>
      </c>
      <c r="H21" s="6">
        <v>4</v>
      </c>
      <c r="I21" s="7">
        <f t="shared" si="2"/>
        <v>1</v>
      </c>
      <c r="J21" s="8" t="str">
        <f t="shared" si="3"/>
        <v>EX</v>
      </c>
      <c r="K21" s="6">
        <v>2</v>
      </c>
      <c r="L21" s="7">
        <f t="shared" si="4"/>
        <v>0.5</v>
      </c>
      <c r="M21" s="8" t="str">
        <f t="shared" si="5"/>
        <v>EL</v>
      </c>
      <c r="N21" s="6">
        <v>4</v>
      </c>
      <c r="O21" s="7">
        <f t="shared" si="6"/>
        <v>1</v>
      </c>
      <c r="P21" s="8" t="str">
        <f t="shared" si="7"/>
        <v>EX</v>
      </c>
      <c r="Q21" s="6">
        <v>4</v>
      </c>
      <c r="R21" s="7">
        <f t="shared" si="8"/>
        <v>1</v>
      </c>
      <c r="S21" s="8" t="str">
        <f t="shared" si="9"/>
        <v>EX</v>
      </c>
      <c r="T21" s="6">
        <v>4</v>
      </c>
      <c r="U21" s="7">
        <f t="shared" si="10"/>
        <v>1</v>
      </c>
      <c r="V21" s="8" t="str">
        <f t="shared" si="11"/>
        <v>EX</v>
      </c>
      <c r="W21" s="6">
        <v>4</v>
      </c>
      <c r="X21" s="7">
        <f t="shared" si="12"/>
        <v>1</v>
      </c>
      <c r="Y21" s="8" t="str">
        <f t="shared" si="13"/>
        <v>EX</v>
      </c>
      <c r="Z21" s="6">
        <v>4</v>
      </c>
      <c r="AA21" s="7">
        <f t="shared" si="14"/>
        <v>1</v>
      </c>
      <c r="AB21" s="8" t="str">
        <f t="shared" si="15"/>
        <v>EX</v>
      </c>
      <c r="AC21" s="6">
        <v>3</v>
      </c>
      <c r="AD21" s="7">
        <f t="shared" si="16"/>
        <v>0.75</v>
      </c>
      <c r="AE21" s="8" t="str">
        <f t="shared" si="17"/>
        <v>SA</v>
      </c>
      <c r="AF21" s="6">
        <v>4</v>
      </c>
      <c r="AG21" s="7">
        <f t="shared" si="18"/>
        <v>1</v>
      </c>
      <c r="AH21" s="9" t="str">
        <f t="shared" si="19"/>
        <v>EX</v>
      </c>
      <c r="AI21" s="84">
        <f t="shared" si="20"/>
        <v>9.25</v>
      </c>
      <c r="AJ21" s="84"/>
      <c r="AK21" s="10" t="str">
        <f t="shared" si="21"/>
        <v>SB</v>
      </c>
    </row>
    <row r="22" spans="1:37">
      <c r="A22" s="83" t="s">
        <v>21</v>
      </c>
      <c r="B22" s="83"/>
      <c r="C22" s="83"/>
      <c r="D22" s="83"/>
      <c r="E22" s="6">
        <v>2</v>
      </c>
      <c r="F22" s="7">
        <f t="shared" si="0"/>
        <v>0.5</v>
      </c>
      <c r="G22" s="8" t="str">
        <f t="shared" si="1"/>
        <v>EL</v>
      </c>
      <c r="H22" s="6">
        <v>2</v>
      </c>
      <c r="I22" s="7">
        <f t="shared" si="2"/>
        <v>0.5</v>
      </c>
      <c r="J22" s="8" t="str">
        <f t="shared" si="3"/>
        <v>EL</v>
      </c>
      <c r="K22" s="6">
        <v>1</v>
      </c>
      <c r="L22" s="7">
        <f t="shared" si="4"/>
        <v>0.25</v>
      </c>
      <c r="M22" s="8" t="str">
        <f t="shared" si="5"/>
        <v>IN</v>
      </c>
      <c r="N22" s="6">
        <v>4</v>
      </c>
      <c r="O22" s="7">
        <f t="shared" si="6"/>
        <v>1</v>
      </c>
      <c r="P22" s="8" t="str">
        <f t="shared" si="7"/>
        <v>EX</v>
      </c>
      <c r="Q22" s="6">
        <v>3</v>
      </c>
      <c r="R22" s="7">
        <f t="shared" si="8"/>
        <v>0.75</v>
      </c>
      <c r="S22" s="8" t="str">
        <f t="shared" si="9"/>
        <v>SA</v>
      </c>
      <c r="T22" s="6">
        <v>1</v>
      </c>
      <c r="U22" s="7">
        <f t="shared" si="10"/>
        <v>0.25</v>
      </c>
      <c r="V22" s="8" t="str">
        <f t="shared" si="11"/>
        <v>IN</v>
      </c>
      <c r="W22" s="6">
        <v>4</v>
      </c>
      <c r="X22" s="7">
        <f t="shared" si="12"/>
        <v>1</v>
      </c>
      <c r="Y22" s="8" t="str">
        <f t="shared" si="13"/>
        <v>EX</v>
      </c>
      <c r="Z22" s="6">
        <v>4</v>
      </c>
      <c r="AA22" s="7">
        <f t="shared" si="14"/>
        <v>1</v>
      </c>
      <c r="AB22" s="8" t="str">
        <f t="shared" si="15"/>
        <v>EX</v>
      </c>
      <c r="AC22" s="6">
        <v>4</v>
      </c>
      <c r="AD22" s="7">
        <f t="shared" si="16"/>
        <v>1</v>
      </c>
      <c r="AE22" s="8" t="str">
        <f t="shared" si="17"/>
        <v>EX</v>
      </c>
      <c r="AF22" s="6">
        <v>0</v>
      </c>
      <c r="AG22" s="7">
        <f t="shared" si="18"/>
        <v>0</v>
      </c>
      <c r="AH22" s="9" t="str">
        <f t="shared" si="19"/>
        <v>IN</v>
      </c>
      <c r="AI22" s="84">
        <f t="shared" si="20"/>
        <v>6.25</v>
      </c>
      <c r="AJ22" s="84"/>
      <c r="AK22" s="10" t="str">
        <f t="shared" si="21"/>
        <v>BI</v>
      </c>
    </row>
    <row r="23" spans="1:37">
      <c r="A23" s="83" t="s">
        <v>22</v>
      </c>
      <c r="B23" s="83"/>
      <c r="C23" s="83"/>
      <c r="D23" s="83"/>
      <c r="E23" s="12">
        <v>2</v>
      </c>
      <c r="F23" s="13">
        <f t="shared" si="0"/>
        <v>0.5</v>
      </c>
      <c r="G23" s="14" t="str">
        <f t="shared" si="1"/>
        <v>EL</v>
      </c>
      <c r="H23" s="12">
        <v>2</v>
      </c>
      <c r="I23" s="13">
        <f t="shared" si="2"/>
        <v>0.5</v>
      </c>
      <c r="J23" s="14" t="str">
        <f t="shared" si="3"/>
        <v>EL</v>
      </c>
      <c r="K23" s="12">
        <v>1</v>
      </c>
      <c r="L23" s="13">
        <f t="shared" si="4"/>
        <v>0.25</v>
      </c>
      <c r="M23" s="14" t="str">
        <f t="shared" si="5"/>
        <v>IN</v>
      </c>
      <c r="N23" s="12">
        <v>4</v>
      </c>
      <c r="O23" s="13">
        <f t="shared" si="6"/>
        <v>1</v>
      </c>
      <c r="P23" s="14" t="str">
        <f t="shared" si="7"/>
        <v>EX</v>
      </c>
      <c r="Q23" s="12">
        <v>4</v>
      </c>
      <c r="R23" s="13">
        <f t="shared" si="8"/>
        <v>1</v>
      </c>
      <c r="S23" s="14" t="str">
        <f t="shared" si="9"/>
        <v>EX</v>
      </c>
      <c r="T23" s="12">
        <v>4</v>
      </c>
      <c r="U23" s="13">
        <f t="shared" si="10"/>
        <v>1</v>
      </c>
      <c r="V23" s="14" t="str">
        <f t="shared" si="11"/>
        <v>EX</v>
      </c>
      <c r="W23" s="12">
        <v>4</v>
      </c>
      <c r="X23" s="13">
        <f t="shared" si="12"/>
        <v>1</v>
      </c>
      <c r="Y23" s="14" t="str">
        <f t="shared" si="13"/>
        <v>EX</v>
      </c>
      <c r="Z23" s="12">
        <v>4</v>
      </c>
      <c r="AA23" s="13">
        <f t="shared" si="14"/>
        <v>1</v>
      </c>
      <c r="AB23" s="14" t="str">
        <f t="shared" si="15"/>
        <v>EX</v>
      </c>
      <c r="AC23" s="12">
        <v>4</v>
      </c>
      <c r="AD23" s="13">
        <f t="shared" si="16"/>
        <v>1</v>
      </c>
      <c r="AE23" s="14" t="str">
        <f t="shared" si="17"/>
        <v>EX</v>
      </c>
      <c r="AF23" s="12">
        <v>4</v>
      </c>
      <c r="AG23" s="13">
        <f t="shared" si="18"/>
        <v>1</v>
      </c>
      <c r="AH23" s="15" t="str">
        <f t="shared" si="19"/>
        <v>EX</v>
      </c>
      <c r="AI23" s="85">
        <f t="shared" si="20"/>
        <v>8.25</v>
      </c>
      <c r="AJ23" s="85"/>
      <c r="AK23" s="16" t="str">
        <f t="shared" si="21"/>
        <v>NT</v>
      </c>
    </row>
    <row r="24" spans="1:37">
      <c r="A24" s="17"/>
      <c r="B24" s="17"/>
      <c r="C24" s="17"/>
      <c r="D24" s="17"/>
      <c r="E24" s="18"/>
      <c r="F24" s="19"/>
      <c r="G24" s="18"/>
      <c r="H24" s="18"/>
      <c r="I24" s="19"/>
      <c r="J24" s="18"/>
      <c r="K24" s="18"/>
      <c r="L24" s="19"/>
      <c r="M24" s="18"/>
      <c r="N24" s="18"/>
      <c r="O24" s="19"/>
      <c r="P24" s="18"/>
      <c r="Q24" s="18"/>
      <c r="R24" s="19"/>
      <c r="S24" s="18"/>
      <c r="T24" s="2"/>
      <c r="U24" s="1"/>
      <c r="V24" s="2"/>
      <c r="W24" s="2"/>
      <c r="X24" s="1"/>
      <c r="Y24" s="2"/>
      <c r="Z24" s="2"/>
      <c r="AA24" s="1"/>
      <c r="AB24" s="2"/>
      <c r="AC24" s="2"/>
      <c r="AD24" s="1"/>
      <c r="AE24" s="2"/>
      <c r="AF24" s="2"/>
      <c r="AG24" s="1"/>
      <c r="AH24" s="2"/>
      <c r="AI24" s="2"/>
      <c r="AJ24" s="2"/>
      <c r="AK24" s="2"/>
    </row>
    <row r="25" spans="1:37">
      <c r="A25" s="86" t="s">
        <v>61</v>
      </c>
      <c r="B25" s="86"/>
      <c r="C25" s="86"/>
      <c r="D25" s="86"/>
      <c r="E25" s="87" t="s">
        <v>24</v>
      </c>
      <c r="F25" s="87"/>
      <c r="G25" s="87"/>
      <c r="H25" s="87" t="s">
        <v>25</v>
      </c>
      <c r="I25" s="87"/>
      <c r="J25" s="87"/>
      <c r="K25" s="87" t="s">
        <v>26</v>
      </c>
      <c r="L25" s="87"/>
      <c r="M25" s="87"/>
      <c r="N25" s="87" t="s">
        <v>27</v>
      </c>
      <c r="O25" s="87"/>
      <c r="P25" s="87"/>
      <c r="Q25" s="88" t="s">
        <v>28</v>
      </c>
      <c r="R25" s="88"/>
      <c r="S25" s="88"/>
      <c r="T25" s="18"/>
      <c r="U25" s="19"/>
      <c r="V25" s="2"/>
      <c r="W25" s="2"/>
      <c r="X25" s="1"/>
      <c r="Y25" s="2"/>
      <c r="Z25" s="2"/>
      <c r="AA25" s="1"/>
      <c r="AB25" s="2"/>
      <c r="AC25" s="2"/>
      <c r="AD25" s="1"/>
      <c r="AE25" s="2"/>
      <c r="AF25" s="2"/>
      <c r="AG25" s="1"/>
      <c r="AH25" s="2"/>
      <c r="AI25" s="2"/>
      <c r="AJ25" s="2"/>
      <c r="AK25" s="2"/>
    </row>
    <row r="26" spans="1:37" ht="15" customHeight="1">
      <c r="A26" s="80" t="s">
        <v>62</v>
      </c>
      <c r="B26" s="80"/>
      <c r="C26" s="80"/>
      <c r="D26" s="80"/>
      <c r="E26" s="81">
        <f>COUNTIF(AI5:AI23,"&lt;10,1")-Q26-N26-K26-H26</f>
        <v>3</v>
      </c>
      <c r="F26" s="81"/>
      <c r="G26" s="81"/>
      <c r="H26" s="81">
        <f>COUNTIF(AI5:AI23,"&lt;8,76")-Q26-N26-K26</f>
        <v>7</v>
      </c>
      <c r="I26" s="81"/>
      <c r="J26" s="81"/>
      <c r="K26" s="81">
        <f>COUNTIF(AI5:AI23,"&lt;6,80")-Q26-N26</f>
        <v>7</v>
      </c>
      <c r="L26" s="81"/>
      <c r="M26" s="81"/>
      <c r="N26" s="81">
        <f>COUNTIF(AI5:AI23,"&lt;5,8")-Q26</f>
        <v>1</v>
      </c>
      <c r="O26" s="81"/>
      <c r="P26" s="81"/>
      <c r="Q26" s="81">
        <f>COUNTIFS(AI5:AI23,"&lt;4,8")</f>
        <v>1</v>
      </c>
      <c r="R26" s="81"/>
      <c r="S26" s="81"/>
      <c r="T26" s="18"/>
      <c r="U26" s="19"/>
      <c r="V26" s="2"/>
      <c r="W26" s="2"/>
      <c r="X26" s="1"/>
      <c r="Y26" s="2"/>
      <c r="Z26" s="2"/>
      <c r="AA26" s="1"/>
      <c r="AB26" s="2"/>
      <c r="AC26" s="2"/>
      <c r="AD26" s="1"/>
      <c r="AE26" s="2"/>
      <c r="AF26" s="2"/>
      <c r="AG26" s="1"/>
      <c r="AH26" s="2"/>
      <c r="AI26" s="2"/>
      <c r="AJ26" s="2"/>
      <c r="AK26" s="2"/>
    </row>
    <row r="27" spans="1:37" ht="15.75" customHeight="1">
      <c r="A27" s="80"/>
      <c r="B27" s="80"/>
      <c r="C27" s="80"/>
      <c r="D27" s="80"/>
      <c r="E27" s="82">
        <f>E26/20</f>
        <v>0.15</v>
      </c>
      <c r="F27" s="82"/>
      <c r="G27" s="82"/>
      <c r="H27" s="82">
        <f>H26/20</f>
        <v>0.35</v>
      </c>
      <c r="I27" s="82"/>
      <c r="J27" s="82"/>
      <c r="K27" s="82">
        <f>K26/20</f>
        <v>0.35</v>
      </c>
      <c r="L27" s="82"/>
      <c r="M27" s="82"/>
      <c r="N27" s="82">
        <f>N26/20</f>
        <v>0.05</v>
      </c>
      <c r="O27" s="82"/>
      <c r="P27" s="82"/>
      <c r="Q27" s="82">
        <f>Q26/20</f>
        <v>0.05</v>
      </c>
      <c r="R27" s="82"/>
      <c r="S27" s="82"/>
      <c r="T27" s="2"/>
      <c r="U27" s="1"/>
      <c r="V27" s="2"/>
      <c r="W27" s="24"/>
      <c r="X27" s="25"/>
      <c r="Y27" s="24"/>
      <c r="Z27" s="24"/>
      <c r="AA27" s="25"/>
      <c r="AB27" s="76" t="s">
        <v>30</v>
      </c>
      <c r="AC27" s="76"/>
      <c r="AD27" s="76" t="s">
        <v>31</v>
      </c>
      <c r="AE27" s="76"/>
      <c r="AF27" s="76" t="s">
        <v>32</v>
      </c>
      <c r="AG27" s="76"/>
      <c r="AH27" s="77" t="s">
        <v>33</v>
      </c>
      <c r="AI27" s="77"/>
      <c r="AJ27" s="2"/>
      <c r="AK27" s="2"/>
    </row>
    <row r="28" spans="1:37">
      <c r="A28" s="5"/>
      <c r="B28" s="17"/>
      <c r="C28" s="26"/>
      <c r="D28" s="5"/>
      <c r="E28" s="18"/>
      <c r="F28" s="19"/>
      <c r="G28" s="18"/>
      <c r="H28" s="18"/>
      <c r="I28" s="19"/>
      <c r="J28" s="18"/>
      <c r="K28" s="18"/>
      <c r="L28" s="19"/>
      <c r="M28" s="18"/>
      <c r="N28" s="18"/>
      <c r="O28" s="19"/>
      <c r="P28" s="18"/>
      <c r="Q28" s="18"/>
      <c r="R28" s="19"/>
      <c r="S28" s="2"/>
      <c r="T28" s="2"/>
      <c r="U28" s="1"/>
      <c r="V28" s="2"/>
      <c r="W28" s="24"/>
      <c r="X28" s="25"/>
      <c r="Y28" s="24"/>
      <c r="Z28" s="24"/>
      <c r="AA28" s="25"/>
      <c r="AB28" s="76"/>
      <c r="AC28" s="76"/>
      <c r="AD28" s="76"/>
      <c r="AE28" s="76"/>
      <c r="AF28" s="76"/>
      <c r="AG28" s="76"/>
      <c r="AH28" s="77"/>
      <c r="AI28" s="77"/>
      <c r="AJ28" s="2"/>
      <c r="AK28" s="2"/>
    </row>
    <row r="29" spans="1:37">
      <c r="A29" s="5"/>
      <c r="B29" s="20" t="s">
        <v>29</v>
      </c>
      <c r="C29" s="21"/>
      <c r="D29" s="5"/>
      <c r="E29" s="18"/>
      <c r="F29" s="19"/>
      <c r="G29" s="18"/>
      <c r="H29" s="18"/>
      <c r="I29" s="1"/>
      <c r="J29" s="2"/>
      <c r="K29" s="2"/>
      <c r="L29" s="1"/>
      <c r="M29" s="2"/>
      <c r="N29" s="2"/>
      <c r="O29" s="1"/>
      <c r="P29" s="2"/>
      <c r="Q29" s="2"/>
      <c r="R29" s="1"/>
      <c r="S29" s="2"/>
      <c r="T29" s="2"/>
      <c r="U29" s="1"/>
      <c r="V29" s="2"/>
      <c r="W29" s="24"/>
      <c r="X29" s="25"/>
      <c r="Y29" s="24"/>
      <c r="Z29" s="24"/>
      <c r="AA29" s="25"/>
      <c r="AB29" s="76"/>
      <c r="AC29" s="76"/>
      <c r="AD29" s="76"/>
      <c r="AE29" s="76"/>
      <c r="AF29" s="76"/>
      <c r="AG29" s="76"/>
      <c r="AH29" s="77"/>
      <c r="AI29" s="77"/>
      <c r="AJ29" s="2"/>
      <c r="AK29" s="2"/>
    </row>
    <row r="30" spans="1:37">
      <c r="A30" s="5"/>
      <c r="B30" s="22" t="s">
        <v>63</v>
      </c>
      <c r="C30" s="23"/>
      <c r="D30" s="5"/>
      <c r="E30" s="18"/>
      <c r="F30" s="19"/>
      <c r="G30" s="18"/>
      <c r="H30" s="18"/>
      <c r="I30" s="1"/>
      <c r="J30" s="2"/>
      <c r="K30" s="2"/>
      <c r="L30" s="1"/>
      <c r="M30" s="2"/>
      <c r="N30" s="2"/>
      <c r="O30" s="1"/>
      <c r="P30" s="2"/>
      <c r="Q30" s="2"/>
      <c r="R30" s="1"/>
      <c r="S30" s="2"/>
      <c r="T30" s="2"/>
      <c r="U30" s="1"/>
      <c r="V30" s="2"/>
      <c r="W30" s="24"/>
      <c r="X30" s="25"/>
      <c r="Y30" s="24"/>
      <c r="Z30" s="24"/>
      <c r="AA30" s="25"/>
      <c r="AB30" s="76"/>
      <c r="AC30" s="76"/>
      <c r="AD30" s="76"/>
      <c r="AE30" s="76"/>
      <c r="AF30" s="76"/>
      <c r="AG30" s="76"/>
      <c r="AH30" s="77"/>
      <c r="AI30" s="77"/>
      <c r="AJ30" s="2"/>
      <c r="AK30" s="2"/>
    </row>
    <row r="31" spans="1:37" ht="15" customHeight="1">
      <c r="A31" s="5"/>
      <c r="B31" s="20" t="s">
        <v>34</v>
      </c>
      <c r="C31" s="21"/>
      <c r="D31" s="5"/>
      <c r="E31" s="2"/>
      <c r="F31" s="1"/>
      <c r="G31" s="2"/>
      <c r="H31" s="2"/>
      <c r="I31" s="1"/>
      <c r="J31" s="2"/>
      <c r="K31" s="2"/>
      <c r="L31" s="1"/>
      <c r="M31" s="2"/>
      <c r="N31" s="2"/>
      <c r="O31" s="1"/>
      <c r="P31" s="2"/>
      <c r="Q31" s="2"/>
      <c r="R31" s="1"/>
      <c r="S31" s="2"/>
      <c r="T31" s="2"/>
      <c r="U31" s="1"/>
      <c r="V31" s="2"/>
      <c r="W31" s="27"/>
      <c r="X31" s="28"/>
      <c r="Y31" s="27"/>
      <c r="Z31" s="27"/>
      <c r="AA31" s="28"/>
      <c r="AB31" s="78" t="s">
        <v>35</v>
      </c>
      <c r="AC31" s="78"/>
      <c r="AD31" s="78" t="s">
        <v>36</v>
      </c>
      <c r="AE31" s="78"/>
      <c r="AF31" s="78" t="s">
        <v>37</v>
      </c>
      <c r="AG31" s="78"/>
      <c r="AH31" s="79">
        <v>-0.5</v>
      </c>
      <c r="AI31" s="79"/>
      <c r="AJ31" s="2"/>
      <c r="AK31" s="2"/>
    </row>
    <row r="32" spans="1:37">
      <c r="A32" s="5"/>
      <c r="B32" s="5"/>
      <c r="C32" s="5"/>
      <c r="D32" s="5"/>
      <c r="E32" s="2"/>
      <c r="F32" s="1"/>
      <c r="G32" s="2"/>
      <c r="H32" s="2"/>
      <c r="I32" s="1"/>
      <c r="J32" s="2"/>
      <c r="K32" s="2"/>
      <c r="L32" s="1"/>
      <c r="M32" s="2"/>
      <c r="N32" s="2"/>
      <c r="O32" s="1"/>
      <c r="P32" s="2"/>
      <c r="Q32" s="2"/>
      <c r="R32" s="1"/>
      <c r="S32" s="2"/>
      <c r="T32" s="2"/>
      <c r="U32" s="1"/>
      <c r="V32" s="2"/>
      <c r="W32" s="27"/>
      <c r="X32" s="28"/>
      <c r="Y32" s="27"/>
      <c r="Z32" s="27"/>
      <c r="AA32" s="28"/>
      <c r="AB32" s="78"/>
      <c r="AC32" s="78"/>
      <c r="AD32" s="78"/>
      <c r="AE32" s="78"/>
      <c r="AF32" s="78"/>
      <c r="AG32" s="78"/>
      <c r="AH32" s="79"/>
      <c r="AI32" s="79"/>
      <c r="AJ32" s="2"/>
      <c r="AK32" s="2"/>
    </row>
    <row r="33" spans="1:37">
      <c r="A33" s="5"/>
      <c r="B33" s="91" t="str">
        <f t="shared" ref="B33:B42" si="22">M51</f>
        <v>Describir la forma y las características de la Tierra, su superficie y distingue entre continentes, mares y océanos.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75">
        <f>COUNTIF(G3:G23,"=EX")</f>
        <v>5</v>
      </c>
      <c r="AC33" s="75"/>
      <c r="AD33" s="75">
        <f>COUNTIF(G3:G23,"=SA")</f>
        <v>8</v>
      </c>
      <c r="AE33" s="75"/>
      <c r="AF33" s="75">
        <f>COUNTIF(G3:G23,"EL")</f>
        <v>7</v>
      </c>
      <c r="AG33" s="75"/>
      <c r="AH33" s="75">
        <f>COUNTIF(G3:G23,"=SA")</f>
        <v>8</v>
      </c>
      <c r="AI33" s="75"/>
      <c r="AJ33" s="2"/>
      <c r="AK33" s="2"/>
    </row>
    <row r="34" spans="1:37">
      <c r="A34" s="5"/>
      <c r="B34" s="91" t="str">
        <f t="shared" si="22"/>
        <v>Identificar, nombrar y describir las capas de la Tierra.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75">
        <f>COUNTIF(J3:J23,"=EX")</f>
        <v>8</v>
      </c>
      <c r="AC34" s="75"/>
      <c r="AD34" s="75">
        <f>COUNTIF(J3:J23,"=SA")</f>
        <v>7</v>
      </c>
      <c r="AE34" s="75"/>
      <c r="AF34" s="75">
        <f>COUNTIF(J3:J23,"=EL")</f>
        <v>4</v>
      </c>
      <c r="AG34" s="75"/>
      <c r="AH34" s="75">
        <f>COUNTIF(J3:J23,"=IN")</f>
        <v>2</v>
      </c>
      <c r="AI34" s="75"/>
      <c r="AJ34" s="2"/>
      <c r="AK34" s="2"/>
    </row>
    <row r="35" spans="1:37">
      <c r="A35" s="5"/>
      <c r="B35" s="91" t="str">
        <f t="shared" si="22"/>
        <v>Definir la atmósfera, conocer cómo varía y describir las características de sus capas.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75">
        <f>COUNTIF(M3:M23,"=EX")</f>
        <v>2</v>
      </c>
      <c r="AC35" s="75"/>
      <c r="AD35" s="75">
        <f>COUNTIF(M3:M23,"=SA")</f>
        <v>0</v>
      </c>
      <c r="AE35" s="75"/>
      <c r="AF35" s="75">
        <f>COUNTIF(M3:M23,"=EL")</f>
        <v>13</v>
      </c>
      <c r="AG35" s="75"/>
      <c r="AH35" s="75">
        <f>COUNTIF(M3:M23,"=IN")</f>
        <v>6</v>
      </c>
      <c r="AI35" s="75"/>
      <c r="AJ35" s="2"/>
      <c r="AK35" s="2"/>
    </row>
    <row r="36" spans="1:37">
      <c r="A36" s="5"/>
      <c r="B36" s="91" t="str">
        <f t="shared" si="22"/>
        <v>Identificar y nombrar fenómenos atmosféricos.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75">
        <f>COUNTIF(P3:P23,"=EX")</f>
        <v>10</v>
      </c>
      <c r="AC36" s="75"/>
      <c r="AD36" s="75">
        <f>COUNTIF(P3:P23,"=SA")</f>
        <v>6</v>
      </c>
      <c r="AE36" s="75"/>
      <c r="AF36" s="75">
        <f>COUNTIF(P3:P23,"=EL")</f>
        <v>2</v>
      </c>
      <c r="AG36" s="75"/>
      <c r="AH36" s="75">
        <f>COUNTIF(P3:P23,"=IN")</f>
        <v>3</v>
      </c>
      <c r="AI36" s="75"/>
      <c r="AJ36" s="2"/>
      <c r="AK36" s="2"/>
    </row>
    <row r="37" spans="1:37">
      <c r="A37" s="5"/>
      <c r="B37" s="91" t="str">
        <f t="shared" si="22"/>
        <v>Explicar la influencia del agua en el paisaje.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75">
        <f>COUNTIF(S3:S23,"=EX")</f>
        <v>16</v>
      </c>
      <c r="AC37" s="75"/>
      <c r="AD37" s="75">
        <f>COUNTIF(S3:S23,"=SA")</f>
        <v>1</v>
      </c>
      <c r="AE37" s="75"/>
      <c r="AF37" s="75">
        <f>COUNTIF(S3:S23,"=EL")</f>
        <v>4</v>
      </c>
      <c r="AG37" s="75"/>
      <c r="AH37" s="75">
        <f>COUNTIF(S3:S23,"=IN")</f>
        <v>0</v>
      </c>
      <c r="AI37" s="75"/>
      <c r="AJ37" s="2"/>
      <c r="AK37" s="2"/>
    </row>
    <row r="38" spans="1:37">
      <c r="A38" s="5"/>
      <c r="B38" s="91" t="str">
        <f t="shared" si="22"/>
        <v>Explicómo se distribuye el agua en el planeta.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75">
        <f>COUNTIF(V3:V23,"=EX")</f>
        <v>7</v>
      </c>
      <c r="AC38" s="75"/>
      <c r="AD38" s="75">
        <f>COUNTIF(V3:V23,"=SA")</f>
        <v>8</v>
      </c>
      <c r="AE38" s="75"/>
      <c r="AF38" s="75">
        <f>COUNTIF(V3:V23,"=EL")</f>
        <v>5</v>
      </c>
      <c r="AG38" s="75"/>
      <c r="AH38" s="75">
        <f>COUNTIF(V3:V23,"=IN")</f>
        <v>1</v>
      </c>
      <c r="AI38" s="75"/>
      <c r="AJ38" s="2"/>
      <c r="AK38" s="2"/>
    </row>
    <row r="39" spans="1:37">
      <c r="A39" s="5"/>
      <c r="B39" s="91" t="str">
        <f t="shared" si="22"/>
        <v>Describir los cambios de estado.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75">
        <f>COUNTIF(Y3:Y23,"=EX")</f>
        <v>13</v>
      </c>
      <c r="AC39" s="75"/>
      <c r="AD39" s="75">
        <f>COUNTIF(Y3:Y23,"=SA")</f>
        <v>2</v>
      </c>
      <c r="AE39" s="75"/>
      <c r="AF39" s="75">
        <f>COUNTIF(Y3:Y23,"=EL")</f>
        <v>0</v>
      </c>
      <c r="AG39" s="75"/>
      <c r="AH39" s="75">
        <f>COUNTIF(Y3:Y23,"=IN")</f>
        <v>6</v>
      </c>
      <c r="AI39" s="75"/>
      <c r="AJ39" s="2"/>
      <c r="AK39" s="2"/>
    </row>
    <row r="40" spans="1:37">
      <c r="A40" s="5"/>
      <c r="B40" s="91" t="str">
        <f t="shared" si="22"/>
        <v>Explicar el proceso de la depuración de aguas residuales.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75">
        <f>COUNTIF(AB3:AB23,"=EX")</f>
        <v>12</v>
      </c>
      <c r="AC40" s="75"/>
      <c r="AD40" s="75">
        <f>COUNTIF(AB3:AB23,"=SA")</f>
        <v>0</v>
      </c>
      <c r="AE40" s="75"/>
      <c r="AF40" s="75">
        <f>COUNTIF(AB3:AB23,"=EL")</f>
        <v>5</v>
      </c>
      <c r="AG40" s="75"/>
      <c r="AH40" s="75">
        <f>COUNTIF(AB3:AB23,"=IN")</f>
        <v>4</v>
      </c>
      <c r="AI40" s="75"/>
      <c r="AJ40" s="2"/>
      <c r="AK40" s="2"/>
    </row>
    <row r="41" spans="1:37">
      <c r="A41" s="5"/>
      <c r="B41" s="91" t="str">
        <f t="shared" si="22"/>
        <v>Explicar usos responsables del agua.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75">
        <f>COUNTIF(AE3:AE23,"=EX")</f>
        <v>9</v>
      </c>
      <c r="AC41" s="75"/>
      <c r="AD41" s="75">
        <f>COUNTIF(AE3:AE23,"=SA")</f>
        <v>7</v>
      </c>
      <c r="AE41" s="75"/>
      <c r="AF41" s="75">
        <f>COUNTIF(AE3:AE23,"=EL")</f>
        <v>4</v>
      </c>
      <c r="AG41" s="75"/>
      <c r="AH41" s="75">
        <f>COUNTIF(AE3:AE23,"=IN")</f>
        <v>1</v>
      </c>
      <c r="AI41" s="75"/>
      <c r="AJ41" s="2"/>
      <c r="AK41" s="2"/>
    </row>
    <row r="42" spans="1:37">
      <c r="A42" s="5"/>
      <c r="B42" s="91" t="str">
        <f t="shared" si="22"/>
        <v>Conocer los diferentes elementos que influyen en el tiempo atmosférico en la segunda lengua.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75">
        <f>COUNTIF(AH3:AH23,"=EX")</f>
        <v>8</v>
      </c>
      <c r="AC42" s="75"/>
      <c r="AD42" s="75">
        <f>COUNTIF(AH3:AH23,"=SA")</f>
        <v>0</v>
      </c>
      <c r="AE42" s="75"/>
      <c r="AF42" s="75">
        <f>COUNTIF(AH3:AH23,"=EL")</f>
        <v>5</v>
      </c>
      <c r="AG42" s="75"/>
      <c r="AH42" s="75">
        <f>COUNTIF(AH3:AH23,"=IN")</f>
        <v>8</v>
      </c>
      <c r="AI42" s="75"/>
      <c r="AJ42" s="2"/>
      <c r="AK42" s="2"/>
    </row>
    <row r="43" spans="1:37">
      <c r="A43" s="5"/>
      <c r="B43" s="5"/>
      <c r="C43" s="5"/>
      <c r="D43" s="5"/>
      <c r="E43" s="2"/>
      <c r="F43" s="1"/>
      <c r="G43" s="2"/>
      <c r="H43" s="2"/>
      <c r="I43" s="1"/>
      <c r="J43" s="2"/>
      <c r="K43" s="2"/>
      <c r="L43" s="1"/>
      <c r="M43" s="2"/>
      <c r="N43" s="2"/>
      <c r="O43" s="1"/>
      <c r="P43" s="2"/>
      <c r="Q43" s="2"/>
      <c r="R43" s="1"/>
      <c r="S43" s="2"/>
      <c r="T43" s="2"/>
      <c r="U43" s="1"/>
      <c r="V43" s="2"/>
      <c r="W43" s="2"/>
      <c r="X43" s="1"/>
      <c r="Y43" s="2"/>
      <c r="Z43" s="2"/>
      <c r="AA43" s="1"/>
      <c r="AB43" s="2"/>
      <c r="AC43" s="2"/>
      <c r="AD43" s="1"/>
      <c r="AE43" s="2"/>
      <c r="AF43" s="2"/>
      <c r="AG43" s="1"/>
      <c r="AH43" s="2"/>
      <c r="AI43" s="2"/>
      <c r="AJ43" s="2"/>
      <c r="AK43" s="2"/>
    </row>
    <row r="44" spans="1:37">
      <c r="A44" s="5"/>
      <c r="B44" s="5"/>
      <c r="C44" s="5"/>
      <c r="D44" s="5"/>
      <c r="E44" s="2"/>
      <c r="F44" s="1"/>
      <c r="G44" s="2"/>
      <c r="H44" s="2"/>
      <c r="I44" s="1"/>
      <c r="J44" s="2"/>
      <c r="K44" s="2"/>
      <c r="L44" s="1"/>
      <c r="M44" s="2"/>
      <c r="N44" s="2"/>
      <c r="O44" s="1"/>
      <c r="P44" s="2"/>
      <c r="Q44" s="2"/>
      <c r="R44" s="1"/>
      <c r="S44" s="2"/>
      <c r="T44" s="2"/>
      <c r="U44" s="1"/>
      <c r="V44" s="2"/>
      <c r="W44" s="2"/>
      <c r="X44" s="1"/>
      <c r="Y44" s="2"/>
      <c r="Z44" s="2"/>
      <c r="AA44" s="1"/>
      <c r="AB44" s="2"/>
      <c r="AC44" s="2"/>
      <c r="AD44" s="1"/>
      <c r="AE44" s="2"/>
      <c r="AF44" s="2"/>
      <c r="AG44" s="1"/>
      <c r="AH44" s="2"/>
      <c r="AI44" s="2"/>
      <c r="AJ44" s="2"/>
      <c r="AK44" s="2"/>
    </row>
    <row r="45" spans="1:37">
      <c r="A45" s="5"/>
      <c r="B45" s="5"/>
      <c r="C45" s="5"/>
      <c r="D45" s="5"/>
      <c r="E45" s="2"/>
      <c r="F45" s="1"/>
      <c r="G45" s="2"/>
      <c r="H45" s="2"/>
      <c r="I45" s="1"/>
      <c r="J45" s="2"/>
      <c r="K45" s="2"/>
      <c r="L45" s="1"/>
      <c r="M45" s="2"/>
      <c r="N45" s="2"/>
      <c r="O45" s="1"/>
      <c r="P45" s="2"/>
      <c r="Q45" s="2"/>
      <c r="R45" s="1"/>
      <c r="S45" s="2"/>
      <c r="T45" s="2"/>
      <c r="U45" s="1"/>
      <c r="V45" s="2"/>
      <c r="W45" s="2"/>
      <c r="X45" s="1"/>
      <c r="Y45" s="2"/>
      <c r="Z45" s="2"/>
      <c r="AA45" s="1"/>
      <c r="AB45" s="2"/>
      <c r="AC45" s="2"/>
      <c r="AD45" s="1"/>
      <c r="AE45" s="2"/>
      <c r="AF45" s="2"/>
      <c r="AG45" s="1"/>
      <c r="AH45" s="2"/>
      <c r="AI45" s="2"/>
      <c r="AJ45" s="2"/>
      <c r="AK45" s="2"/>
    </row>
    <row r="46" spans="1:37">
      <c r="A46" s="5"/>
      <c r="B46" s="5"/>
      <c r="C46" s="5"/>
      <c r="D46" s="5"/>
      <c r="E46" s="2"/>
      <c r="F46" s="1"/>
      <c r="G46" s="2"/>
      <c r="H46" s="2"/>
      <c r="I46" s="1"/>
      <c r="J46" s="2"/>
      <c r="K46" s="2"/>
      <c r="L46" s="1"/>
      <c r="M46" s="2"/>
      <c r="N46" s="2"/>
      <c r="O46" s="1"/>
      <c r="P46" s="2"/>
      <c r="Q46" s="2"/>
      <c r="R46" s="1"/>
      <c r="S46" s="2"/>
      <c r="T46" s="2"/>
      <c r="U46" s="1"/>
      <c r="V46" s="2"/>
      <c r="W46" s="2"/>
      <c r="X46" s="1"/>
      <c r="Y46" s="2"/>
      <c r="Z46" s="2"/>
      <c r="AA46" s="1"/>
      <c r="AB46" s="2"/>
      <c r="AC46" s="2"/>
      <c r="AD46" s="1"/>
      <c r="AE46" s="2"/>
      <c r="AF46" s="2"/>
      <c r="AG46" s="1"/>
      <c r="AH46" s="2"/>
      <c r="AI46" s="2"/>
      <c r="AJ46" s="2"/>
      <c r="AK46" s="2"/>
    </row>
    <row r="47" spans="1:37">
      <c r="A47" s="5"/>
      <c r="B47" s="5"/>
      <c r="C47" s="5"/>
      <c r="D47" s="5"/>
      <c r="E47" s="2"/>
      <c r="F47" s="1"/>
      <c r="G47" s="2"/>
      <c r="H47" s="2"/>
      <c r="I47" s="1"/>
      <c r="J47" s="2"/>
      <c r="K47" s="2"/>
      <c r="L47" s="1"/>
      <c r="M47" s="2"/>
      <c r="N47" s="2"/>
      <c r="O47" s="1"/>
      <c r="P47" s="2"/>
      <c r="Q47" s="2"/>
      <c r="R47" s="1"/>
      <c r="S47" s="2"/>
      <c r="T47" s="2"/>
      <c r="U47" s="1"/>
      <c r="V47" s="2"/>
      <c r="W47" s="2"/>
      <c r="X47" s="1"/>
      <c r="Y47" s="2"/>
      <c r="Z47" s="2"/>
      <c r="AA47" s="1"/>
      <c r="AB47" s="2"/>
      <c r="AC47" s="2"/>
      <c r="AD47" s="1"/>
      <c r="AE47" s="2"/>
      <c r="AF47" s="2"/>
      <c r="AG47" s="1"/>
      <c r="AH47" s="2"/>
      <c r="AI47" s="2"/>
      <c r="AJ47" s="2"/>
      <c r="AK47" s="2"/>
    </row>
    <row r="48" spans="1:37">
      <c r="A48" s="5"/>
      <c r="B48" s="5"/>
      <c r="C48" s="5"/>
      <c r="D48" s="5"/>
      <c r="E48" s="2"/>
      <c r="F48" s="1"/>
      <c r="G48" s="2"/>
      <c r="H48" s="2"/>
      <c r="I48" s="1"/>
      <c r="J48" s="2"/>
      <c r="K48" s="2"/>
      <c r="L48" s="1"/>
      <c r="M48" s="2"/>
      <c r="N48" s="2"/>
      <c r="O48" s="1"/>
      <c r="P48" s="2"/>
      <c r="Q48" s="2"/>
      <c r="R48" s="1"/>
      <c r="S48" s="2"/>
      <c r="T48" s="2"/>
      <c r="U48" s="1"/>
      <c r="V48" s="2"/>
      <c r="W48" s="2"/>
      <c r="X48" s="1"/>
      <c r="Y48" s="2"/>
      <c r="Z48" s="2"/>
      <c r="AA48" s="1"/>
      <c r="AB48" s="2"/>
      <c r="AC48" s="2"/>
      <c r="AD48" s="1"/>
      <c r="AE48" s="2"/>
      <c r="AF48" s="2"/>
      <c r="AG48" s="1"/>
      <c r="AH48" s="2"/>
      <c r="AI48" s="2"/>
      <c r="AJ48" s="2"/>
      <c r="AK48" s="2"/>
    </row>
    <row r="49" spans="1:37">
      <c r="A49" s="5"/>
      <c r="B49" s="29" t="s">
        <v>64</v>
      </c>
      <c r="C49" s="29"/>
      <c r="D49" s="5"/>
      <c r="E49" s="2"/>
      <c r="F49" s="1"/>
      <c r="G49" s="2"/>
      <c r="H49" s="2"/>
      <c r="I49" s="1"/>
      <c r="J49" s="2"/>
      <c r="K49" s="2"/>
      <c r="L49" s="1"/>
      <c r="M49" s="2"/>
      <c r="N49" s="2"/>
      <c r="O49" s="1"/>
      <c r="P49" s="2"/>
      <c r="Q49" s="2"/>
      <c r="R49" s="1"/>
      <c r="S49" s="2"/>
      <c r="T49" s="2"/>
      <c r="U49" s="1"/>
      <c r="V49" s="2"/>
      <c r="W49" s="2"/>
      <c r="X49" s="1"/>
      <c r="Y49" s="2"/>
      <c r="Z49" s="2"/>
      <c r="AA49" s="1"/>
      <c r="AB49" s="2"/>
      <c r="AC49" s="2"/>
      <c r="AD49" s="1"/>
      <c r="AE49" s="2"/>
      <c r="AF49" s="2"/>
      <c r="AG49" s="1"/>
      <c r="AH49" s="2"/>
      <c r="AI49" s="2"/>
      <c r="AJ49" s="2"/>
      <c r="AK49" s="2"/>
    </row>
    <row r="50" spans="1:37">
      <c r="A50" s="5"/>
      <c r="B50" s="73" t="s">
        <v>38</v>
      </c>
      <c r="C50" s="73"/>
      <c r="D50" s="73"/>
      <c r="E50" s="73"/>
      <c r="F50" s="73"/>
      <c r="G50" s="73" t="s">
        <v>39</v>
      </c>
      <c r="H50" s="73"/>
      <c r="I50" s="73"/>
      <c r="J50" s="73"/>
      <c r="K50" s="73"/>
      <c r="L50" s="30" t="s">
        <v>40</v>
      </c>
      <c r="M50" s="73" t="s">
        <v>41</v>
      </c>
      <c r="N50" s="73"/>
      <c r="O50" s="73"/>
      <c r="P50" s="73"/>
      <c r="Q50" s="73"/>
      <c r="R50" s="73"/>
      <c r="S50" s="73"/>
      <c r="T50" s="73" t="s">
        <v>30</v>
      </c>
      <c r="U50" s="73"/>
      <c r="V50" s="73"/>
      <c r="W50" s="73"/>
      <c r="X50" s="73" t="s">
        <v>31</v>
      </c>
      <c r="Y50" s="73"/>
      <c r="Z50" s="73"/>
      <c r="AA50" s="73"/>
      <c r="AB50" s="73" t="s">
        <v>32</v>
      </c>
      <c r="AC50" s="73"/>
      <c r="AD50" s="73"/>
      <c r="AE50" s="73"/>
      <c r="AF50" s="73" t="s">
        <v>33</v>
      </c>
      <c r="AG50" s="73"/>
      <c r="AH50" s="73"/>
      <c r="AI50" s="73"/>
      <c r="AJ50" s="2"/>
      <c r="AK50" s="2"/>
    </row>
    <row r="51" spans="1:37" ht="24.75" customHeight="1">
      <c r="A51" s="5"/>
      <c r="B51" s="74" t="s">
        <v>65</v>
      </c>
      <c r="C51" s="74"/>
      <c r="D51" s="74"/>
      <c r="E51" s="74"/>
      <c r="F51" s="74"/>
      <c r="G51" s="72" t="s">
        <v>66</v>
      </c>
      <c r="H51" s="72"/>
      <c r="I51" s="72"/>
      <c r="J51" s="72"/>
      <c r="K51" s="72"/>
      <c r="L51" s="31" t="s">
        <v>67</v>
      </c>
      <c r="M51" s="74" t="s">
        <v>68</v>
      </c>
      <c r="N51" s="74"/>
      <c r="O51" s="74"/>
      <c r="P51" s="74"/>
      <c r="Q51" s="74"/>
      <c r="R51" s="74"/>
      <c r="S51" s="74"/>
      <c r="T51" s="72" t="s">
        <v>69</v>
      </c>
      <c r="U51" s="72"/>
      <c r="V51" s="72"/>
      <c r="W51" s="72"/>
      <c r="X51" s="72" t="s">
        <v>70</v>
      </c>
      <c r="Y51" s="72"/>
      <c r="Z51" s="72"/>
      <c r="AA51" s="72"/>
      <c r="AB51" s="72" t="s">
        <v>71</v>
      </c>
      <c r="AC51" s="72"/>
      <c r="AD51" s="72"/>
      <c r="AE51" s="72"/>
      <c r="AF51" s="72" t="s">
        <v>72</v>
      </c>
      <c r="AG51" s="72"/>
      <c r="AH51" s="72"/>
      <c r="AI51" s="72"/>
      <c r="AJ51" s="2"/>
      <c r="AK51" s="2"/>
    </row>
    <row r="52" spans="1:37" ht="24.75" customHeight="1">
      <c r="A52" s="5"/>
      <c r="B52" s="71" t="s">
        <v>73</v>
      </c>
      <c r="C52" s="71"/>
      <c r="D52" s="71"/>
      <c r="E52" s="71"/>
      <c r="F52" s="71"/>
      <c r="G52" s="72" t="s">
        <v>74</v>
      </c>
      <c r="H52" s="72"/>
      <c r="I52" s="72"/>
      <c r="J52" s="72"/>
      <c r="K52" s="72"/>
      <c r="L52" s="31" t="s">
        <v>75</v>
      </c>
      <c r="M52" s="71" t="s">
        <v>76</v>
      </c>
      <c r="N52" s="71"/>
      <c r="O52" s="71"/>
      <c r="P52" s="71"/>
      <c r="Q52" s="71"/>
      <c r="R52" s="71"/>
      <c r="S52" s="71"/>
      <c r="T52" s="71" t="s">
        <v>77</v>
      </c>
      <c r="U52" s="71"/>
      <c r="V52" s="71"/>
      <c r="W52" s="71"/>
      <c r="X52" s="71" t="s">
        <v>78</v>
      </c>
      <c r="Y52" s="71"/>
      <c r="Z52" s="71"/>
      <c r="AA52" s="71"/>
      <c r="AB52" s="71" t="s">
        <v>79</v>
      </c>
      <c r="AC52" s="71"/>
      <c r="AD52" s="71"/>
      <c r="AE52" s="71"/>
      <c r="AF52" s="71" t="s">
        <v>80</v>
      </c>
      <c r="AG52" s="71"/>
      <c r="AH52" s="71"/>
      <c r="AI52" s="71"/>
      <c r="AJ52" s="2"/>
      <c r="AK52" s="2"/>
    </row>
    <row r="53" spans="1:37" ht="24.75" customHeight="1">
      <c r="A53" s="5"/>
      <c r="B53" s="71" t="s">
        <v>81</v>
      </c>
      <c r="C53" s="71"/>
      <c r="D53" s="71"/>
      <c r="E53" s="71"/>
      <c r="F53" s="71"/>
      <c r="G53" s="72" t="s">
        <v>82</v>
      </c>
      <c r="H53" s="72"/>
      <c r="I53" s="72"/>
      <c r="J53" s="72"/>
      <c r="K53" s="72"/>
      <c r="L53" s="31" t="s">
        <v>67</v>
      </c>
      <c r="M53" s="71" t="s">
        <v>83</v>
      </c>
      <c r="N53" s="71"/>
      <c r="O53" s="71"/>
      <c r="P53" s="71"/>
      <c r="Q53" s="71"/>
      <c r="R53" s="71"/>
      <c r="S53" s="71"/>
      <c r="T53" s="71" t="s">
        <v>84</v>
      </c>
      <c r="U53" s="71"/>
      <c r="V53" s="71"/>
      <c r="W53" s="71"/>
      <c r="X53" s="71" t="s">
        <v>85</v>
      </c>
      <c r="Y53" s="71"/>
      <c r="Z53" s="71"/>
      <c r="AA53" s="71"/>
      <c r="AB53" s="71" t="s">
        <v>86</v>
      </c>
      <c r="AC53" s="71"/>
      <c r="AD53" s="71"/>
      <c r="AE53" s="71"/>
      <c r="AF53" s="71" t="s">
        <v>87</v>
      </c>
      <c r="AG53" s="71"/>
      <c r="AH53" s="71"/>
      <c r="AI53" s="71"/>
      <c r="AJ53" s="2"/>
      <c r="AK53" s="2"/>
    </row>
    <row r="54" spans="1:37" ht="21.75" customHeight="1">
      <c r="A54" s="5"/>
      <c r="B54" s="71" t="s">
        <v>88</v>
      </c>
      <c r="C54" s="71"/>
      <c r="D54" s="71"/>
      <c r="E54" s="71"/>
      <c r="F54" s="71"/>
      <c r="G54" s="72" t="s">
        <v>89</v>
      </c>
      <c r="H54" s="72"/>
      <c r="I54" s="72"/>
      <c r="J54" s="72"/>
      <c r="K54" s="72"/>
      <c r="L54" s="31" t="s">
        <v>67</v>
      </c>
      <c r="M54" s="71" t="s">
        <v>90</v>
      </c>
      <c r="N54" s="71"/>
      <c r="O54" s="71"/>
      <c r="P54" s="71"/>
      <c r="Q54" s="71"/>
      <c r="R54" s="71"/>
      <c r="S54" s="71"/>
      <c r="T54" s="71" t="s">
        <v>91</v>
      </c>
      <c r="U54" s="71"/>
      <c r="V54" s="71"/>
      <c r="W54" s="71"/>
      <c r="X54" s="71" t="s">
        <v>92</v>
      </c>
      <c r="Y54" s="71"/>
      <c r="Z54" s="71"/>
      <c r="AA54" s="71"/>
      <c r="AB54" s="71" t="s">
        <v>93</v>
      </c>
      <c r="AC54" s="71"/>
      <c r="AD54" s="71"/>
      <c r="AE54" s="71"/>
      <c r="AF54" s="71" t="s">
        <v>94</v>
      </c>
      <c r="AG54" s="71"/>
      <c r="AH54" s="71"/>
      <c r="AI54" s="71"/>
      <c r="AJ54" s="2"/>
      <c r="AK54" s="2"/>
    </row>
    <row r="55" spans="1:37" ht="24.75" customHeight="1">
      <c r="A55" s="5"/>
      <c r="B55" s="71" t="s">
        <v>95</v>
      </c>
      <c r="C55" s="71"/>
      <c r="D55" s="71"/>
      <c r="E55" s="71"/>
      <c r="F55" s="71"/>
      <c r="G55" s="72" t="s">
        <v>96</v>
      </c>
      <c r="H55" s="72"/>
      <c r="I55" s="72"/>
      <c r="J55" s="72"/>
      <c r="K55" s="72"/>
      <c r="L55" s="31" t="s">
        <v>97</v>
      </c>
      <c r="M55" s="71" t="s">
        <v>98</v>
      </c>
      <c r="N55" s="71"/>
      <c r="O55" s="71"/>
      <c r="P55" s="71"/>
      <c r="Q55" s="71"/>
      <c r="R55" s="71"/>
      <c r="S55" s="71"/>
      <c r="T55" s="71" t="s">
        <v>69</v>
      </c>
      <c r="U55" s="71"/>
      <c r="V55" s="71"/>
      <c r="W55" s="71"/>
      <c r="X55" s="71" t="s">
        <v>99</v>
      </c>
      <c r="Y55" s="71"/>
      <c r="Z55" s="71"/>
      <c r="AA55" s="71"/>
      <c r="AB55" s="71" t="s">
        <v>100</v>
      </c>
      <c r="AC55" s="71"/>
      <c r="AD55" s="71"/>
      <c r="AE55" s="71"/>
      <c r="AF55" s="71" t="s">
        <v>101</v>
      </c>
      <c r="AG55" s="71"/>
      <c r="AH55" s="71"/>
      <c r="AI55" s="71"/>
      <c r="AJ55" s="2"/>
      <c r="AK55" s="2"/>
    </row>
    <row r="56" spans="1:37" ht="26.25" customHeight="1">
      <c r="A56" s="5"/>
      <c r="B56" s="71" t="s">
        <v>102</v>
      </c>
      <c r="C56" s="71"/>
      <c r="D56" s="71"/>
      <c r="E56" s="71"/>
      <c r="F56" s="71"/>
      <c r="G56" s="72" t="s">
        <v>103</v>
      </c>
      <c r="H56" s="72"/>
      <c r="I56" s="72"/>
      <c r="J56" s="72"/>
      <c r="K56" s="72"/>
      <c r="L56" s="31" t="s">
        <v>67</v>
      </c>
      <c r="M56" s="71" t="s">
        <v>104</v>
      </c>
      <c r="N56" s="71"/>
      <c r="O56" s="71"/>
      <c r="P56" s="71"/>
      <c r="Q56" s="71"/>
      <c r="R56" s="71"/>
      <c r="S56" s="71"/>
      <c r="T56" s="71" t="s">
        <v>105</v>
      </c>
      <c r="U56" s="71"/>
      <c r="V56" s="71"/>
      <c r="W56" s="71"/>
      <c r="X56" s="71" t="s">
        <v>106</v>
      </c>
      <c r="Y56" s="71"/>
      <c r="Z56" s="71"/>
      <c r="AA56" s="71"/>
      <c r="AB56" s="71" t="s">
        <v>107</v>
      </c>
      <c r="AC56" s="71"/>
      <c r="AD56" s="71"/>
      <c r="AE56" s="71"/>
      <c r="AF56" s="71" t="s">
        <v>108</v>
      </c>
      <c r="AG56" s="71"/>
      <c r="AH56" s="71"/>
      <c r="AI56" s="71"/>
      <c r="AJ56" s="2"/>
      <c r="AK56" s="2"/>
    </row>
    <row r="57" spans="1:37" ht="25.5" customHeight="1">
      <c r="A57" s="5"/>
      <c r="B57" s="71" t="s">
        <v>109</v>
      </c>
      <c r="C57" s="71"/>
      <c r="D57" s="71"/>
      <c r="E57" s="71"/>
      <c r="F57" s="71"/>
      <c r="G57" s="72" t="s">
        <v>110</v>
      </c>
      <c r="H57" s="72"/>
      <c r="I57" s="72"/>
      <c r="J57" s="72"/>
      <c r="K57" s="72"/>
      <c r="L57" s="31" t="s">
        <v>67</v>
      </c>
      <c r="M57" s="71" t="s">
        <v>111</v>
      </c>
      <c r="N57" s="71"/>
      <c r="O57" s="71"/>
      <c r="P57" s="71"/>
      <c r="Q57" s="71"/>
      <c r="R57" s="71"/>
      <c r="S57" s="71"/>
      <c r="T57" s="71" t="s">
        <v>112</v>
      </c>
      <c r="U57" s="71"/>
      <c r="V57" s="71"/>
      <c r="W57" s="71"/>
      <c r="X57" s="71" t="s">
        <v>113</v>
      </c>
      <c r="Y57" s="71"/>
      <c r="Z57" s="71"/>
      <c r="AA57" s="71"/>
      <c r="AB57" s="71" t="s">
        <v>114</v>
      </c>
      <c r="AC57" s="71"/>
      <c r="AD57" s="71"/>
      <c r="AE57" s="71"/>
      <c r="AF57" s="71" t="s">
        <v>115</v>
      </c>
      <c r="AG57" s="71"/>
      <c r="AH57" s="71"/>
      <c r="AI57" s="71"/>
      <c r="AJ57" s="2"/>
      <c r="AK57" s="2"/>
    </row>
    <row r="58" spans="1:37" ht="38.25" customHeight="1">
      <c r="A58" s="5"/>
      <c r="B58" s="71" t="s">
        <v>116</v>
      </c>
      <c r="C58" s="71"/>
      <c r="D58" s="71"/>
      <c r="E58" s="71"/>
      <c r="F58" s="71"/>
      <c r="G58" s="72" t="s">
        <v>117</v>
      </c>
      <c r="H58" s="72"/>
      <c r="I58" s="72"/>
      <c r="J58" s="72"/>
      <c r="K58" s="72"/>
      <c r="L58" s="31" t="s">
        <v>67</v>
      </c>
      <c r="M58" s="71" t="s">
        <v>118</v>
      </c>
      <c r="N58" s="71"/>
      <c r="O58" s="71"/>
      <c r="P58" s="71"/>
      <c r="Q58" s="71"/>
      <c r="R58" s="71"/>
      <c r="S58" s="71"/>
      <c r="T58" s="71" t="s">
        <v>119</v>
      </c>
      <c r="U58" s="71"/>
      <c r="V58" s="71"/>
      <c r="W58" s="71"/>
      <c r="X58" s="71" t="s">
        <v>120</v>
      </c>
      <c r="Y58" s="71"/>
      <c r="Z58" s="71"/>
      <c r="AA58" s="71"/>
      <c r="AB58" s="71" t="s">
        <v>121</v>
      </c>
      <c r="AC58" s="71"/>
      <c r="AD58" s="71"/>
      <c r="AE58" s="71"/>
      <c r="AF58" s="71" t="s">
        <v>122</v>
      </c>
      <c r="AG58" s="71"/>
      <c r="AH58" s="71"/>
      <c r="AI58" s="71"/>
      <c r="AJ58" s="2"/>
      <c r="AK58" s="2"/>
    </row>
    <row r="59" spans="1:37" ht="25.5" customHeight="1">
      <c r="A59" s="5"/>
      <c r="B59" s="71" t="s">
        <v>123</v>
      </c>
      <c r="C59" s="71"/>
      <c r="D59" s="71"/>
      <c r="E59" s="71"/>
      <c r="F59" s="71"/>
      <c r="G59" s="72" t="s">
        <v>124</v>
      </c>
      <c r="H59" s="72"/>
      <c r="I59" s="72"/>
      <c r="J59" s="72"/>
      <c r="K59" s="72"/>
      <c r="L59" s="31" t="s">
        <v>67</v>
      </c>
      <c r="M59" s="71" t="s">
        <v>125</v>
      </c>
      <c r="N59" s="71"/>
      <c r="O59" s="71"/>
      <c r="P59" s="71"/>
      <c r="Q59" s="71"/>
      <c r="R59" s="71"/>
      <c r="S59" s="71"/>
      <c r="T59" s="71" t="s">
        <v>126</v>
      </c>
      <c r="U59" s="71"/>
      <c r="V59" s="71"/>
      <c r="W59" s="71"/>
      <c r="X59" s="71" t="s">
        <v>127</v>
      </c>
      <c r="Y59" s="71"/>
      <c r="Z59" s="71"/>
      <c r="AA59" s="71"/>
      <c r="AB59" s="71" t="s">
        <v>128</v>
      </c>
      <c r="AC59" s="71"/>
      <c r="AD59" s="71"/>
      <c r="AE59" s="71"/>
      <c r="AF59" s="71" t="s">
        <v>129</v>
      </c>
      <c r="AG59" s="71"/>
      <c r="AH59" s="71"/>
      <c r="AI59" s="71"/>
      <c r="AJ59" s="2"/>
      <c r="AK59" s="2"/>
    </row>
    <row r="60" spans="1:37" ht="36.75" customHeight="1">
      <c r="A60" s="5"/>
      <c r="B60" s="71" t="s">
        <v>130</v>
      </c>
      <c r="C60" s="71"/>
      <c r="D60" s="71"/>
      <c r="E60" s="71"/>
      <c r="F60" s="71"/>
      <c r="G60" s="72" t="s">
        <v>131</v>
      </c>
      <c r="H60" s="72"/>
      <c r="I60" s="72"/>
      <c r="J60" s="72"/>
      <c r="K60" s="72"/>
      <c r="L60" s="31" t="s">
        <v>67</v>
      </c>
      <c r="M60" s="71" t="s">
        <v>132</v>
      </c>
      <c r="N60" s="71"/>
      <c r="O60" s="71"/>
      <c r="P60" s="71"/>
      <c r="Q60" s="71"/>
      <c r="R60" s="71"/>
      <c r="S60" s="71"/>
      <c r="T60" s="71" t="s">
        <v>133</v>
      </c>
      <c r="U60" s="71"/>
      <c r="V60" s="71"/>
      <c r="W60" s="71"/>
      <c r="X60" s="71" t="s">
        <v>134</v>
      </c>
      <c r="Y60" s="71"/>
      <c r="Z60" s="71"/>
      <c r="AA60" s="71"/>
      <c r="AB60" s="71" t="s">
        <v>121</v>
      </c>
      <c r="AC60" s="71"/>
      <c r="AD60" s="71"/>
      <c r="AE60" s="71"/>
      <c r="AF60" s="71" t="s">
        <v>135</v>
      </c>
      <c r="AG60" s="71"/>
      <c r="AH60" s="71"/>
      <c r="AI60" s="71"/>
      <c r="AJ60" s="2"/>
      <c r="AK60" s="2"/>
    </row>
  </sheetData>
  <mergeCells count="216">
    <mergeCell ref="AF1:AH1"/>
    <mergeCell ref="A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I2:AK2"/>
    <mergeCell ref="A3:D3"/>
    <mergeCell ref="AI3:AJ3"/>
    <mergeCell ref="A4:D4"/>
    <mergeCell ref="AI4:AJ4"/>
    <mergeCell ref="A5:D5"/>
    <mergeCell ref="AI5:AJ5"/>
    <mergeCell ref="A6:D6"/>
    <mergeCell ref="AI6:AJ6"/>
    <mergeCell ref="A7:D7"/>
    <mergeCell ref="AI7:AJ7"/>
    <mergeCell ref="A8:D8"/>
    <mergeCell ref="AI8:AJ8"/>
    <mergeCell ref="A9:D9"/>
    <mergeCell ref="AI9:AJ9"/>
    <mergeCell ref="A10:D10"/>
    <mergeCell ref="AI10:AJ10"/>
    <mergeCell ref="A11:D11"/>
    <mergeCell ref="AI11:AJ11"/>
    <mergeCell ref="A12:D12"/>
    <mergeCell ref="AI12:AJ12"/>
    <mergeCell ref="A13:D13"/>
    <mergeCell ref="AI13:AJ13"/>
    <mergeCell ref="A14:D14"/>
    <mergeCell ref="AI14:AJ14"/>
    <mergeCell ref="A15:D15"/>
    <mergeCell ref="AI15:AJ15"/>
    <mergeCell ref="A16:D16"/>
    <mergeCell ref="AI16:AJ16"/>
    <mergeCell ref="A17:D17"/>
    <mergeCell ref="AI17:AJ17"/>
    <mergeCell ref="A18:D18"/>
    <mergeCell ref="AI18:AJ18"/>
    <mergeCell ref="A19:D19"/>
    <mergeCell ref="AI19:AJ19"/>
    <mergeCell ref="A20:D20"/>
    <mergeCell ref="AI20:AJ20"/>
    <mergeCell ref="A21:D21"/>
    <mergeCell ref="AI21:AJ21"/>
    <mergeCell ref="A22:D22"/>
    <mergeCell ref="AI22:AJ22"/>
    <mergeCell ref="A23:D23"/>
    <mergeCell ref="AI23:AJ23"/>
    <mergeCell ref="A25:D25"/>
    <mergeCell ref="E25:G25"/>
    <mergeCell ref="H25:J25"/>
    <mergeCell ref="K25:M25"/>
    <mergeCell ref="N25:P25"/>
    <mergeCell ref="Q25:S25"/>
    <mergeCell ref="AB27:AC30"/>
    <mergeCell ref="AD27:AE30"/>
    <mergeCell ref="AF27:AG30"/>
    <mergeCell ref="AH27:AI30"/>
    <mergeCell ref="AB31:AC32"/>
    <mergeCell ref="AD31:AE32"/>
    <mergeCell ref="AF31:AG32"/>
    <mergeCell ref="AH31:AI32"/>
    <mergeCell ref="B33:AA33"/>
    <mergeCell ref="AB33:AC33"/>
    <mergeCell ref="AD33:AE33"/>
    <mergeCell ref="AF33:AG33"/>
    <mergeCell ref="AH33:AI33"/>
    <mergeCell ref="A26:D27"/>
    <mergeCell ref="E26:G26"/>
    <mergeCell ref="H26:J26"/>
    <mergeCell ref="K26:M26"/>
    <mergeCell ref="N26:P26"/>
    <mergeCell ref="Q26:S26"/>
    <mergeCell ref="E27:G27"/>
    <mergeCell ref="H27:J27"/>
    <mergeCell ref="K27:M27"/>
    <mergeCell ref="N27:P27"/>
    <mergeCell ref="Q27:S27"/>
    <mergeCell ref="B34:AA34"/>
    <mergeCell ref="AB34:AC34"/>
    <mergeCell ref="AD34:AE34"/>
    <mergeCell ref="AF34:AG34"/>
    <mergeCell ref="AH34:AI34"/>
    <mergeCell ref="B35:AA35"/>
    <mergeCell ref="AB35:AC35"/>
    <mergeCell ref="AD35:AE35"/>
    <mergeCell ref="AF35:AG35"/>
    <mergeCell ref="AH35:AI35"/>
    <mergeCell ref="B36:AA36"/>
    <mergeCell ref="AB36:AC36"/>
    <mergeCell ref="AD36:AE36"/>
    <mergeCell ref="AF36:AG36"/>
    <mergeCell ref="AH36:AI36"/>
    <mergeCell ref="B37:AA37"/>
    <mergeCell ref="AB37:AC37"/>
    <mergeCell ref="AD37:AE37"/>
    <mergeCell ref="AF37:AG37"/>
    <mergeCell ref="AH37:AI37"/>
    <mergeCell ref="B38:AA38"/>
    <mergeCell ref="AB38:AC38"/>
    <mergeCell ref="AD38:AE38"/>
    <mergeCell ref="AF38:AG38"/>
    <mergeCell ref="AH38:AI38"/>
    <mergeCell ref="B39:AA39"/>
    <mergeCell ref="AB39:AC39"/>
    <mergeCell ref="AD39:AE39"/>
    <mergeCell ref="AF39:AG39"/>
    <mergeCell ref="AH39:AI39"/>
    <mergeCell ref="B40:AA40"/>
    <mergeCell ref="AB40:AC40"/>
    <mergeCell ref="AD40:AE40"/>
    <mergeCell ref="AF40:AG40"/>
    <mergeCell ref="AH40:AI40"/>
    <mergeCell ref="B41:AA41"/>
    <mergeCell ref="AB41:AC41"/>
    <mergeCell ref="AD41:AE41"/>
    <mergeCell ref="AF41:AG41"/>
    <mergeCell ref="AH41:AI41"/>
    <mergeCell ref="B42:AA42"/>
    <mergeCell ref="AB42:AC42"/>
    <mergeCell ref="AD42:AE42"/>
    <mergeCell ref="AF42:AG42"/>
    <mergeCell ref="AH42:AI42"/>
    <mergeCell ref="B50:F50"/>
    <mergeCell ref="G50:K50"/>
    <mergeCell ref="M50:S50"/>
    <mergeCell ref="T50:W50"/>
    <mergeCell ref="X50:AA50"/>
    <mergeCell ref="AB50:AE50"/>
    <mergeCell ref="AF50:AI50"/>
    <mergeCell ref="B51:F51"/>
    <mergeCell ref="G51:K51"/>
    <mergeCell ref="M51:S51"/>
    <mergeCell ref="T51:W51"/>
    <mergeCell ref="X51:AA51"/>
    <mergeCell ref="AB51:AE51"/>
    <mergeCell ref="AF51:AI51"/>
    <mergeCell ref="B52:F52"/>
    <mergeCell ref="G52:K52"/>
    <mergeCell ref="M52:S52"/>
    <mergeCell ref="T52:W52"/>
    <mergeCell ref="X52:AA52"/>
    <mergeCell ref="AB52:AE52"/>
    <mergeCell ref="AF52:AI52"/>
    <mergeCell ref="B53:F53"/>
    <mergeCell ref="G53:K53"/>
    <mergeCell ref="M53:S53"/>
    <mergeCell ref="T53:W53"/>
    <mergeCell ref="X53:AA53"/>
    <mergeCell ref="AB53:AE53"/>
    <mergeCell ref="AF53:AI53"/>
    <mergeCell ref="B54:F54"/>
    <mergeCell ref="G54:K54"/>
    <mergeCell ref="M54:S54"/>
    <mergeCell ref="T54:W54"/>
    <mergeCell ref="X54:AA54"/>
    <mergeCell ref="AB54:AE54"/>
    <mergeCell ref="AF54:AI54"/>
    <mergeCell ref="B55:F55"/>
    <mergeCell ref="G55:K55"/>
    <mergeCell ref="M55:S55"/>
    <mergeCell ref="T55:W55"/>
    <mergeCell ref="X55:AA55"/>
    <mergeCell ref="AB55:AE55"/>
    <mergeCell ref="AF55:AI55"/>
    <mergeCell ref="B56:F56"/>
    <mergeCell ref="G56:K56"/>
    <mergeCell ref="M56:S56"/>
    <mergeCell ref="T56:W56"/>
    <mergeCell ref="X56:AA56"/>
    <mergeCell ref="AB56:AE56"/>
    <mergeCell ref="AF56:AI56"/>
    <mergeCell ref="B57:F57"/>
    <mergeCell ref="G57:K57"/>
    <mergeCell ref="M57:S57"/>
    <mergeCell ref="T57:W57"/>
    <mergeCell ref="X57:AA57"/>
    <mergeCell ref="AB57:AE57"/>
    <mergeCell ref="AF57:AI57"/>
    <mergeCell ref="B58:F58"/>
    <mergeCell ref="G58:K58"/>
    <mergeCell ref="M58:S58"/>
    <mergeCell ref="T58:W58"/>
    <mergeCell ref="X58:AA58"/>
    <mergeCell ref="AB58:AE58"/>
    <mergeCell ref="AF58:AI58"/>
    <mergeCell ref="B59:F59"/>
    <mergeCell ref="G59:K59"/>
    <mergeCell ref="M59:S59"/>
    <mergeCell ref="T59:W59"/>
    <mergeCell ref="X59:AA59"/>
    <mergeCell ref="AB59:AE59"/>
    <mergeCell ref="AF59:AI59"/>
    <mergeCell ref="B60:F60"/>
    <mergeCell ref="G60:K60"/>
    <mergeCell ref="M60:S60"/>
    <mergeCell ref="T60:W60"/>
    <mergeCell ref="X60:AA60"/>
    <mergeCell ref="AB60:AE60"/>
    <mergeCell ref="AF60:AI60"/>
  </mergeCells>
  <conditionalFormatting sqref="AK7:AK23">
    <cfRule type="containsText" dxfId="4" priority="2" operator="containsText" text="IN"/>
  </conditionalFormatting>
  <conditionalFormatting sqref="AK3:AK6">
    <cfRule type="containsText" dxfId="3" priority="3" operator="containsText" text="IN"/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="86" zoomScaleNormal="86" workbookViewId="0"/>
  </sheetViews>
  <sheetFormatPr baseColWidth="10" defaultColWidth="9.140625" defaultRowHeight="15"/>
  <cols>
    <col min="1" max="1025" width="8.42578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A7" zoomScaleNormal="100" workbookViewId="0">
      <selection activeCell="B31" sqref="B31"/>
    </sheetView>
  </sheetViews>
  <sheetFormatPr baseColWidth="10" defaultColWidth="9.140625" defaultRowHeight="15"/>
  <cols>
    <col min="1" max="1" width="2.28515625"/>
    <col min="2" max="2" width="24.5703125"/>
    <col min="3" max="1025" width="10.5703125"/>
  </cols>
  <sheetData>
    <row r="1" spans="1:13">
      <c r="A1" s="5"/>
      <c r="B1" s="5"/>
      <c r="C1" s="32">
        <v>0.2</v>
      </c>
      <c r="D1" s="32">
        <v>0.2</v>
      </c>
      <c r="E1" s="33">
        <v>0.1</v>
      </c>
      <c r="F1" s="93">
        <v>0.5</v>
      </c>
      <c r="G1" s="93"/>
      <c r="H1" s="34"/>
      <c r="I1" s="34"/>
      <c r="J1" s="35"/>
      <c r="K1" s="5"/>
      <c r="L1" s="5"/>
      <c r="M1" s="5"/>
    </row>
    <row r="2" spans="1:13" ht="25.5">
      <c r="A2" s="5"/>
      <c r="B2" s="3" t="s">
        <v>136</v>
      </c>
      <c r="C2" s="4" t="s">
        <v>137</v>
      </c>
      <c r="D2" s="36" t="s">
        <v>138</v>
      </c>
      <c r="E2" s="4" t="s">
        <v>139</v>
      </c>
      <c r="F2" s="37" t="s">
        <v>23</v>
      </c>
      <c r="G2" s="37" t="s">
        <v>61</v>
      </c>
      <c r="H2" s="37" t="s">
        <v>140</v>
      </c>
      <c r="I2" s="38" t="s">
        <v>1</v>
      </c>
      <c r="J2" s="38" t="s">
        <v>141</v>
      </c>
    </row>
    <row r="3" spans="1:13">
      <c r="A3" s="5"/>
      <c r="B3" s="39" t="s">
        <v>2</v>
      </c>
      <c r="C3" s="40">
        <v>5</v>
      </c>
      <c r="D3" s="40">
        <v>8</v>
      </c>
      <c r="E3" s="41">
        <v>5</v>
      </c>
      <c r="F3" s="42">
        <f>'UNIDAD 1'!AI3</f>
        <v>7.5</v>
      </c>
      <c r="G3" s="43">
        <f>'UNIDAD 2'!AI3</f>
        <v>3.25</v>
      </c>
      <c r="H3" s="40">
        <f t="shared" ref="H3:H23" si="0">((C3*$C$1)+(D3*$D$1)+(E3*$E$1)+((F3+G3)/2)*$F$1)</f>
        <v>5.7874999999999996</v>
      </c>
      <c r="I3" s="44" t="str">
        <f t="shared" ref="I3:I23" si="1">IF(H3&lt;4.76,"IN",IF(H3&lt;5.76,"SU",IF(H3&lt;6.76,"BI",IF(H3&lt;8.76,"NT",IF(H3&lt;10.01,"SB")))))</f>
        <v>BI</v>
      </c>
      <c r="J3" s="45">
        <f t="shared" ref="J3:J23" si="2">H3</f>
        <v>5.7874999999999996</v>
      </c>
    </row>
    <row r="4" spans="1:13">
      <c r="A4" s="5"/>
      <c r="B4" s="39" t="s">
        <v>3</v>
      </c>
      <c r="C4" s="46">
        <v>5</v>
      </c>
      <c r="D4" s="46">
        <v>8</v>
      </c>
      <c r="E4" s="47">
        <v>5</v>
      </c>
      <c r="F4" s="48">
        <f>'UNIDAD 1'!AI4</f>
        <v>6.5</v>
      </c>
      <c r="G4" s="49">
        <f>'UNIDAD 2'!AI4</f>
        <v>6.25</v>
      </c>
      <c r="H4" s="46">
        <f t="shared" si="0"/>
        <v>6.2874999999999996</v>
      </c>
      <c r="I4" s="50" t="str">
        <f t="shared" si="1"/>
        <v>BI</v>
      </c>
      <c r="J4" s="51">
        <f t="shared" si="2"/>
        <v>6.2874999999999996</v>
      </c>
    </row>
    <row r="5" spans="1:13">
      <c r="A5" s="5"/>
      <c r="B5" s="39" t="s">
        <v>142</v>
      </c>
      <c r="C5" s="46">
        <v>6</v>
      </c>
      <c r="D5" s="46">
        <v>8</v>
      </c>
      <c r="E5" s="47">
        <v>5</v>
      </c>
      <c r="F5" s="48">
        <f>'UNIDAD 1'!AI5</f>
        <v>8</v>
      </c>
      <c r="G5" s="49">
        <f>'UNIDAD 2'!AI5</f>
        <v>6.5</v>
      </c>
      <c r="H5" s="46">
        <f t="shared" si="0"/>
        <v>6.9250000000000007</v>
      </c>
      <c r="I5" s="50" t="str">
        <f t="shared" si="1"/>
        <v>NT</v>
      </c>
      <c r="J5" s="51">
        <f t="shared" si="2"/>
        <v>6.9250000000000007</v>
      </c>
    </row>
    <row r="6" spans="1:13">
      <c r="A6" s="5"/>
      <c r="B6" s="39" t="s">
        <v>143</v>
      </c>
      <c r="C6" s="46">
        <v>6</v>
      </c>
      <c r="D6" s="46">
        <v>8</v>
      </c>
      <c r="E6" s="47">
        <v>5</v>
      </c>
      <c r="F6" s="48">
        <f>'UNIDAD 1'!AI6</f>
        <v>8.75</v>
      </c>
      <c r="G6" s="49">
        <f>'UNIDAD 2'!AI6</f>
        <v>8.25</v>
      </c>
      <c r="H6" s="46">
        <f t="shared" si="0"/>
        <v>7.5500000000000007</v>
      </c>
      <c r="I6" s="50" t="str">
        <f t="shared" si="1"/>
        <v>NT</v>
      </c>
      <c r="J6" s="51">
        <f t="shared" si="2"/>
        <v>7.5500000000000007</v>
      </c>
    </row>
    <row r="7" spans="1:13">
      <c r="A7" s="5"/>
      <c r="B7" s="39" t="s">
        <v>144</v>
      </c>
      <c r="C7" s="46">
        <v>10</v>
      </c>
      <c r="D7" s="46">
        <v>8</v>
      </c>
      <c r="E7" s="47">
        <v>5</v>
      </c>
      <c r="F7" s="48">
        <f>'UNIDAD 1'!AI7</f>
        <v>7.5</v>
      </c>
      <c r="G7" s="49">
        <f>'UNIDAD 2'!AI7</f>
        <v>8.5</v>
      </c>
      <c r="H7" s="46">
        <f t="shared" si="0"/>
        <v>8.1</v>
      </c>
      <c r="I7" s="50" t="str">
        <f t="shared" si="1"/>
        <v>NT</v>
      </c>
      <c r="J7" s="51">
        <f t="shared" si="2"/>
        <v>8.1</v>
      </c>
    </row>
    <row r="8" spans="1:13">
      <c r="A8" s="5"/>
      <c r="B8" s="39" t="s">
        <v>7</v>
      </c>
      <c r="C8" s="46">
        <v>10</v>
      </c>
      <c r="D8" s="46">
        <v>8</v>
      </c>
      <c r="E8" s="47">
        <v>5</v>
      </c>
      <c r="F8" s="48">
        <f>'UNIDAD 1'!AI8</f>
        <v>9</v>
      </c>
      <c r="G8" s="49">
        <f>'UNIDAD 2'!AI8</f>
        <v>8.75</v>
      </c>
      <c r="H8" s="46">
        <f t="shared" si="0"/>
        <v>8.5374999999999996</v>
      </c>
      <c r="I8" s="50" t="str">
        <f t="shared" si="1"/>
        <v>NT</v>
      </c>
      <c r="J8" s="51">
        <f t="shared" si="2"/>
        <v>8.5374999999999996</v>
      </c>
    </row>
    <row r="9" spans="1:13">
      <c r="A9" s="5"/>
      <c r="B9" s="39" t="s">
        <v>145</v>
      </c>
      <c r="C9" s="46">
        <v>7</v>
      </c>
      <c r="D9" s="46">
        <v>8</v>
      </c>
      <c r="E9" s="47">
        <v>5</v>
      </c>
      <c r="F9" s="48">
        <f>'UNIDAD 1'!AI9</f>
        <v>8.5</v>
      </c>
      <c r="G9" s="49">
        <f>'UNIDAD 2'!AI9</f>
        <v>7.75</v>
      </c>
      <c r="H9" s="46">
        <f t="shared" si="0"/>
        <v>7.5625</v>
      </c>
      <c r="I9" s="50" t="str">
        <f t="shared" si="1"/>
        <v>NT</v>
      </c>
      <c r="J9" s="51">
        <f t="shared" si="2"/>
        <v>7.5625</v>
      </c>
    </row>
    <row r="10" spans="1:13">
      <c r="A10" s="5"/>
      <c r="B10" s="39" t="s">
        <v>146</v>
      </c>
      <c r="C10" s="46">
        <v>5</v>
      </c>
      <c r="D10" s="46">
        <v>7</v>
      </c>
      <c r="E10" s="47">
        <v>4</v>
      </c>
      <c r="F10" s="48">
        <f>'UNIDAD 1'!AI10</f>
        <v>6</v>
      </c>
      <c r="G10" s="49">
        <f>'UNIDAD 2'!AI10</f>
        <v>5</v>
      </c>
      <c r="H10" s="46">
        <f t="shared" si="0"/>
        <v>5.5500000000000007</v>
      </c>
      <c r="I10" s="50" t="str">
        <f t="shared" si="1"/>
        <v>SU</v>
      </c>
      <c r="J10" s="51">
        <f t="shared" si="2"/>
        <v>5.5500000000000007</v>
      </c>
    </row>
    <row r="11" spans="1:13">
      <c r="A11" s="5"/>
      <c r="B11" s="39" t="s">
        <v>10</v>
      </c>
      <c r="C11" s="46">
        <v>8</v>
      </c>
      <c r="D11" s="46">
        <v>8</v>
      </c>
      <c r="E11" s="47">
        <v>5</v>
      </c>
      <c r="F11" s="48">
        <f>'UNIDAD 1'!AI11</f>
        <v>7</v>
      </c>
      <c r="G11" s="49">
        <f>'UNIDAD 2'!AI11</f>
        <v>7</v>
      </c>
      <c r="H11" s="46">
        <f t="shared" si="0"/>
        <v>7.2</v>
      </c>
      <c r="I11" s="50" t="str">
        <f t="shared" si="1"/>
        <v>NT</v>
      </c>
      <c r="J11" s="51">
        <f t="shared" si="2"/>
        <v>7.2</v>
      </c>
    </row>
    <row r="12" spans="1:13">
      <c r="A12" s="5"/>
      <c r="B12" s="39" t="s">
        <v>147</v>
      </c>
      <c r="C12" s="46">
        <v>10</v>
      </c>
      <c r="D12" s="46">
        <v>8</v>
      </c>
      <c r="E12" s="47">
        <v>5</v>
      </c>
      <c r="F12" s="48">
        <f>'UNIDAD 1'!AI12</f>
        <v>9</v>
      </c>
      <c r="G12" s="49">
        <f>'UNIDAD 2'!AI12</f>
        <v>7.75</v>
      </c>
      <c r="H12" s="46">
        <f t="shared" si="0"/>
        <v>8.2874999999999996</v>
      </c>
      <c r="I12" s="50" t="str">
        <f t="shared" si="1"/>
        <v>NT</v>
      </c>
      <c r="J12" s="51">
        <f t="shared" si="2"/>
        <v>8.2874999999999996</v>
      </c>
    </row>
    <row r="13" spans="1:13">
      <c r="A13" s="5"/>
      <c r="B13" s="39" t="s">
        <v>12</v>
      </c>
      <c r="C13" s="46">
        <v>7</v>
      </c>
      <c r="D13" s="46">
        <v>8</v>
      </c>
      <c r="E13" s="47">
        <v>5</v>
      </c>
      <c r="F13" s="48">
        <f>'UNIDAD 1'!AI13</f>
        <v>6.75</v>
      </c>
      <c r="G13" s="49">
        <f>'UNIDAD 2'!AI13</f>
        <v>6.25</v>
      </c>
      <c r="H13" s="46">
        <f t="shared" si="0"/>
        <v>6.75</v>
      </c>
      <c r="I13" s="50" t="str">
        <f t="shared" si="1"/>
        <v>BI</v>
      </c>
      <c r="J13" s="51">
        <f t="shared" si="2"/>
        <v>6.75</v>
      </c>
    </row>
    <row r="14" spans="1:13">
      <c r="A14" s="5"/>
      <c r="B14" s="39" t="s">
        <v>148</v>
      </c>
      <c r="C14" s="46">
        <v>7</v>
      </c>
      <c r="D14" s="46">
        <v>5</v>
      </c>
      <c r="E14" s="47">
        <v>5</v>
      </c>
      <c r="F14" s="48">
        <f>'UNIDAD 1'!AI14</f>
        <v>6.25</v>
      </c>
      <c r="G14" s="49">
        <f>'UNIDAD 2'!AI14</f>
        <v>6</v>
      </c>
      <c r="H14" s="46">
        <f t="shared" si="0"/>
        <v>5.9625000000000004</v>
      </c>
      <c r="I14" s="50" t="str">
        <f t="shared" si="1"/>
        <v>BI</v>
      </c>
      <c r="J14" s="51">
        <f t="shared" si="2"/>
        <v>5.9625000000000004</v>
      </c>
    </row>
    <row r="15" spans="1:13">
      <c r="A15" s="5"/>
      <c r="B15" s="39" t="s">
        <v>14</v>
      </c>
      <c r="C15" s="46">
        <v>10</v>
      </c>
      <c r="D15" s="46">
        <v>8</v>
      </c>
      <c r="E15" s="47">
        <v>5</v>
      </c>
      <c r="F15" s="48">
        <f>'UNIDAD 1'!AI15</f>
        <v>9.5</v>
      </c>
      <c r="G15" s="49">
        <f>'UNIDAD 2'!AI15</f>
        <v>9</v>
      </c>
      <c r="H15" s="46">
        <f t="shared" si="0"/>
        <v>8.7249999999999996</v>
      </c>
      <c r="I15" s="50" t="str">
        <f t="shared" si="1"/>
        <v>NT</v>
      </c>
      <c r="J15" s="51">
        <f t="shared" si="2"/>
        <v>8.7249999999999996</v>
      </c>
    </row>
    <row r="16" spans="1:13">
      <c r="A16" s="5"/>
      <c r="B16" s="39" t="s">
        <v>149</v>
      </c>
      <c r="C16" s="46">
        <v>8</v>
      </c>
      <c r="D16" s="46">
        <v>8</v>
      </c>
      <c r="E16" s="47">
        <v>5</v>
      </c>
      <c r="F16" s="48">
        <f>'UNIDAD 1'!AI16</f>
        <v>6</v>
      </c>
      <c r="G16" s="49">
        <f>'UNIDAD 2'!AI16</f>
        <v>6.75</v>
      </c>
      <c r="H16" s="46">
        <f t="shared" si="0"/>
        <v>6.8875000000000002</v>
      </c>
      <c r="I16" s="50" t="str">
        <f t="shared" si="1"/>
        <v>NT</v>
      </c>
      <c r="J16" s="51">
        <f t="shared" si="2"/>
        <v>6.8875000000000002</v>
      </c>
    </row>
    <row r="17" spans="1:13">
      <c r="A17" s="5"/>
      <c r="B17" s="39" t="s">
        <v>150</v>
      </c>
      <c r="C17" s="46">
        <v>7</v>
      </c>
      <c r="D17" s="46">
        <v>7</v>
      </c>
      <c r="E17" s="47">
        <v>5</v>
      </c>
      <c r="F17" s="48">
        <f>'UNIDAD 1'!AI17</f>
        <v>6</v>
      </c>
      <c r="G17" s="49">
        <f>'UNIDAD 2'!AI17</f>
        <v>4.5</v>
      </c>
      <c r="H17" s="46">
        <f t="shared" si="0"/>
        <v>5.9250000000000007</v>
      </c>
      <c r="I17" s="50" t="str">
        <f t="shared" si="1"/>
        <v>BI</v>
      </c>
      <c r="J17" s="51">
        <f t="shared" si="2"/>
        <v>5.9250000000000007</v>
      </c>
    </row>
    <row r="18" spans="1:13">
      <c r="A18" s="5"/>
      <c r="B18" s="39" t="s">
        <v>17</v>
      </c>
      <c r="C18" s="46">
        <v>7</v>
      </c>
      <c r="D18" s="46">
        <v>8</v>
      </c>
      <c r="E18" s="47">
        <v>5</v>
      </c>
      <c r="F18" s="48">
        <f>'UNIDAD 1'!AI18</f>
        <v>8.5</v>
      </c>
      <c r="G18" s="49">
        <f>'UNIDAD 2'!AI18</f>
        <v>6</v>
      </c>
      <c r="H18" s="46">
        <f t="shared" si="0"/>
        <v>7.125</v>
      </c>
      <c r="I18" s="50" t="str">
        <f t="shared" si="1"/>
        <v>NT</v>
      </c>
      <c r="J18" s="51">
        <f t="shared" si="2"/>
        <v>7.125</v>
      </c>
    </row>
    <row r="19" spans="1:13">
      <c r="A19" s="5"/>
      <c r="B19" s="39" t="s">
        <v>18</v>
      </c>
      <c r="C19" s="46">
        <v>8</v>
      </c>
      <c r="D19" s="46">
        <v>6</v>
      </c>
      <c r="E19" s="47">
        <v>5</v>
      </c>
      <c r="F19" s="48">
        <f>'UNIDAD 1'!AI19</f>
        <v>7.5</v>
      </c>
      <c r="G19" s="49">
        <f>'UNIDAD 2'!AI19</f>
        <v>6.75</v>
      </c>
      <c r="H19" s="46">
        <f t="shared" si="0"/>
        <v>6.8625000000000007</v>
      </c>
      <c r="I19" s="50" t="str">
        <f t="shared" si="1"/>
        <v>NT</v>
      </c>
      <c r="J19" s="51">
        <f t="shared" si="2"/>
        <v>6.8625000000000007</v>
      </c>
    </row>
    <row r="20" spans="1:13">
      <c r="A20" s="5"/>
      <c r="B20" s="39" t="s">
        <v>19</v>
      </c>
      <c r="C20" s="46">
        <v>10</v>
      </c>
      <c r="D20" s="46">
        <v>8</v>
      </c>
      <c r="E20" s="47">
        <v>5</v>
      </c>
      <c r="F20" s="48">
        <f>'UNIDAD 1'!AI20</f>
        <v>8</v>
      </c>
      <c r="G20" s="49">
        <f>'UNIDAD 2'!AI20</f>
        <v>9.25</v>
      </c>
      <c r="H20" s="46">
        <f t="shared" si="0"/>
        <v>8.4124999999999996</v>
      </c>
      <c r="I20" s="50" t="str">
        <f t="shared" si="1"/>
        <v>NT</v>
      </c>
      <c r="J20" s="51">
        <f t="shared" si="2"/>
        <v>8.4124999999999996</v>
      </c>
    </row>
    <row r="21" spans="1:13">
      <c r="A21" s="5"/>
      <c r="B21" s="39" t="s">
        <v>151</v>
      </c>
      <c r="C21" s="46">
        <v>10</v>
      </c>
      <c r="D21" s="46">
        <v>8</v>
      </c>
      <c r="E21" s="47">
        <v>5</v>
      </c>
      <c r="F21" s="48">
        <f>'UNIDAD 1'!AI21</f>
        <v>9.5</v>
      </c>
      <c r="G21" s="49">
        <f>'UNIDAD 2'!AI21</f>
        <v>9.25</v>
      </c>
      <c r="H21" s="46">
        <f t="shared" si="0"/>
        <v>8.7874999999999996</v>
      </c>
      <c r="I21" s="50" t="str">
        <f t="shared" si="1"/>
        <v>SB</v>
      </c>
      <c r="J21" s="51">
        <f t="shared" si="2"/>
        <v>8.7874999999999996</v>
      </c>
    </row>
    <row r="22" spans="1:13">
      <c r="A22" s="5"/>
      <c r="B22" s="39" t="s">
        <v>21</v>
      </c>
      <c r="C22" s="46">
        <v>9</v>
      </c>
      <c r="D22" s="46">
        <v>7</v>
      </c>
      <c r="E22" s="47">
        <v>5</v>
      </c>
      <c r="F22" s="48">
        <f>'UNIDAD 1'!AI22</f>
        <v>9</v>
      </c>
      <c r="G22" s="49">
        <f>'UNIDAD 2'!AI22</f>
        <v>6.25</v>
      </c>
      <c r="H22" s="46">
        <f t="shared" si="0"/>
        <v>7.5125000000000002</v>
      </c>
      <c r="I22" s="50" t="str">
        <f t="shared" si="1"/>
        <v>NT</v>
      </c>
      <c r="J22" s="51">
        <f t="shared" si="2"/>
        <v>7.5125000000000002</v>
      </c>
    </row>
    <row r="23" spans="1:13">
      <c r="A23" s="5"/>
      <c r="B23" s="39" t="s">
        <v>22</v>
      </c>
      <c r="C23" s="52">
        <v>5</v>
      </c>
      <c r="D23" s="52">
        <v>5</v>
      </c>
      <c r="E23" s="53">
        <v>4</v>
      </c>
      <c r="F23" s="54">
        <f>'UNIDAD 1'!AI23</f>
        <v>9.25</v>
      </c>
      <c r="G23" s="55">
        <f>'UNIDAD 2'!AI23</f>
        <v>8.25</v>
      </c>
      <c r="H23" s="52">
        <f t="shared" si="0"/>
        <v>6.7750000000000004</v>
      </c>
      <c r="I23" s="56" t="str">
        <f t="shared" si="1"/>
        <v>NT</v>
      </c>
      <c r="J23" s="57">
        <f t="shared" si="2"/>
        <v>6.7750000000000004</v>
      </c>
    </row>
    <row r="24" spans="1:13">
      <c r="A24" s="5"/>
      <c r="B24" s="5"/>
      <c r="C24" s="5"/>
      <c r="D24" s="5"/>
      <c r="E24" s="5"/>
      <c r="F24" s="5"/>
      <c r="G24" s="5"/>
      <c r="H24" s="5"/>
      <c r="I24" s="5"/>
      <c r="J24" s="5"/>
      <c r="L24" s="5"/>
      <c r="M24" s="5"/>
    </row>
    <row r="25" spans="1:13">
      <c r="A25" s="5"/>
      <c r="B25" s="5"/>
      <c r="C25" s="58" t="s">
        <v>24</v>
      </c>
      <c r="D25" s="58" t="s">
        <v>25</v>
      </c>
      <c r="E25" s="58" t="s">
        <v>26</v>
      </c>
      <c r="F25" s="58" t="s">
        <v>27</v>
      </c>
      <c r="G25" s="59" t="s">
        <v>28</v>
      </c>
      <c r="H25" s="5"/>
      <c r="I25" s="60"/>
      <c r="J25" s="60"/>
      <c r="L25" s="60"/>
      <c r="M25" s="61"/>
    </row>
    <row r="26" spans="1:13">
      <c r="A26" s="5"/>
      <c r="B26" s="5"/>
      <c r="C26" s="62">
        <f>COUNTIF(F3:F23,"&lt;10,1")-G26-F26-E26-D26</f>
        <v>6</v>
      </c>
      <c r="D26" s="62">
        <f>COUNTIF(F3:F23,"&lt;8,76")-G26-F26-E26</f>
        <v>9</v>
      </c>
      <c r="E26" s="62">
        <f>COUNTIF(F3:F23,"&lt;6,80")-G26-F26</f>
        <v>6</v>
      </c>
      <c r="F26" s="62">
        <f>COUNTIF(F3:F23,"&lt;5,8")-G26</f>
        <v>0</v>
      </c>
      <c r="G26" s="63">
        <f>COUNTIFS(F3:F23,"&lt;4,8")</f>
        <v>0</v>
      </c>
      <c r="H26" s="5"/>
      <c r="I26" s="64"/>
      <c r="J26" s="61"/>
      <c r="K26" s="64"/>
      <c r="L26" s="64"/>
      <c r="M26" s="61"/>
    </row>
    <row r="27" spans="1:13">
      <c r="A27" s="5"/>
      <c r="B27" s="5"/>
      <c r="C27" s="65">
        <f>C26/23</f>
        <v>0.2608695652173913</v>
      </c>
      <c r="D27" s="65">
        <f>D26/23</f>
        <v>0.39130434782608697</v>
      </c>
      <c r="E27" s="65">
        <f>E26/23</f>
        <v>0.2608695652173913</v>
      </c>
      <c r="F27" s="65">
        <f>F26/23</f>
        <v>0</v>
      </c>
      <c r="G27" s="66">
        <f>G26/23</f>
        <v>0</v>
      </c>
      <c r="H27" s="5"/>
      <c r="I27" s="67"/>
      <c r="J27" s="61"/>
      <c r="K27" s="67"/>
      <c r="L27" s="67"/>
      <c r="M27" s="61"/>
    </row>
  </sheetData>
  <mergeCells count="1">
    <mergeCell ref="F1:G1"/>
  </mergeCells>
  <conditionalFormatting sqref="I5:I23">
    <cfRule type="containsText" dxfId="2" priority="2" operator="containsText" text="IN"/>
  </conditionalFormatting>
  <conditionalFormatting sqref="I3">
    <cfRule type="containsText" dxfId="1" priority="3" operator="containsText" text="IN"/>
  </conditionalFormatting>
  <conditionalFormatting sqref="I4">
    <cfRule type="containsText" dxfId="0" priority="4" operator="containsText" text="IN"/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K22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UNIDAD 1</vt:lpstr>
      <vt:lpstr>UNIDAD 2</vt:lpstr>
      <vt:lpstr>1er TRIMESTRE SOCIALES</vt:lpstr>
      <vt:lpstr>1er TRIMESTRE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NIEVES</dc:creator>
  <cp:lastModifiedBy>usuario</cp:lastModifiedBy>
  <cp:revision>1</cp:revision>
  <dcterms:created xsi:type="dcterms:W3CDTF">2016-12-12T03:30:28Z</dcterms:created>
  <dcterms:modified xsi:type="dcterms:W3CDTF">2017-05-30T09:52:44Z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