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55" windowHeight="2820" tabRatio="716"/>
  </bookViews>
  <sheets>
    <sheet name="Evaluación CE" sheetId="1" r:id="rId1"/>
  </sheets>
  <definedNames>
    <definedName name="_xlnm.Print_Area" localSheetId="0">'Evaluación CE'!$B$2:$AQ$114</definedName>
  </definedNames>
  <calcPr calcId="145621" concurrentCalc="0"/>
</workbook>
</file>

<file path=xl/calcChain.xml><?xml version="1.0" encoding="utf-8"?>
<calcChain xmlns="http://schemas.openxmlformats.org/spreadsheetml/2006/main">
  <c r="AP26" i="1" l="1"/>
  <c r="F113" i="1"/>
  <c r="H113" i="1"/>
  <c r="J113" i="1"/>
  <c r="L113" i="1"/>
  <c r="N113" i="1"/>
  <c r="S113" i="1"/>
  <c r="U113" i="1"/>
  <c r="W113" i="1"/>
  <c r="Y113" i="1"/>
  <c r="AA113" i="1"/>
  <c r="AF113" i="1"/>
  <c r="AH113" i="1"/>
  <c r="AJ113" i="1"/>
  <c r="AL113" i="1"/>
  <c r="AN113" i="1"/>
  <c r="AR106" i="1"/>
  <c r="AR107" i="1"/>
  <c r="AR108" i="1"/>
  <c r="AR109" i="1"/>
  <c r="P113" i="1"/>
  <c r="AC113" i="1"/>
  <c r="AP113" i="1"/>
  <c r="C74" i="1"/>
  <c r="C78" i="1"/>
  <c r="C82" i="1"/>
  <c r="C86" i="1"/>
  <c r="C90" i="1"/>
  <c r="C94" i="1"/>
  <c r="C98" i="1"/>
  <c r="C102" i="1"/>
  <c r="C106" i="1"/>
  <c r="C54" i="1"/>
  <c r="C58" i="1"/>
  <c r="C62" i="1"/>
  <c r="C66" i="1"/>
  <c r="C70" i="1"/>
  <c r="C50" i="1"/>
  <c r="AR105" i="1"/>
  <c r="AR104" i="1"/>
  <c r="AR103" i="1"/>
  <c r="AR102" i="1"/>
  <c r="AR93" i="1"/>
  <c r="AR92" i="1"/>
  <c r="AR91" i="1"/>
  <c r="AR90" i="1"/>
  <c r="AR97" i="1"/>
  <c r="AR96" i="1"/>
  <c r="AR95" i="1"/>
  <c r="AR94" i="1"/>
  <c r="AR89" i="1"/>
  <c r="AR88" i="1"/>
  <c r="AR87" i="1"/>
  <c r="AR86" i="1"/>
  <c r="AT86" i="1"/>
  <c r="AR101" i="1"/>
  <c r="AR100" i="1"/>
  <c r="AR99" i="1"/>
  <c r="AR98" i="1"/>
  <c r="AI18" i="1"/>
  <c r="AI19" i="1"/>
  <c r="AI20" i="1"/>
  <c r="AI21" i="1"/>
  <c r="AI22" i="1"/>
  <c r="AI23" i="1"/>
  <c r="AI24" i="1"/>
  <c r="AI25" i="1"/>
  <c r="AI26" i="1"/>
  <c r="AI17" i="1"/>
  <c r="AI27" i="1"/>
  <c r="AJ24" i="1"/>
  <c r="AJ21" i="1"/>
  <c r="AJ17" i="1"/>
  <c r="AR73" i="1"/>
  <c r="AR70" i="1"/>
  <c r="AR71" i="1"/>
  <c r="AR72" i="1"/>
  <c r="AT70" i="1"/>
  <c r="S114" i="1"/>
  <c r="AR74" i="1"/>
  <c r="AR75" i="1"/>
  <c r="AR76" i="1"/>
  <c r="AR77" i="1"/>
  <c r="AT74" i="1"/>
  <c r="U114" i="1"/>
  <c r="AR78" i="1"/>
  <c r="AR79" i="1"/>
  <c r="AR80" i="1"/>
  <c r="AR81" i="1"/>
  <c r="AT78" i="1"/>
  <c r="W114" i="1"/>
  <c r="AR85" i="1"/>
  <c r="AR82" i="1"/>
  <c r="AR83" i="1"/>
  <c r="AR84" i="1"/>
  <c r="AT82" i="1"/>
  <c r="Y114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0" i="1"/>
  <c r="AR53" i="1"/>
  <c r="AR51" i="1"/>
  <c r="AR52" i="1"/>
  <c r="AT54" i="1"/>
  <c r="H114" i="1"/>
  <c r="AT58" i="1"/>
  <c r="J114" i="1"/>
  <c r="AT62" i="1"/>
  <c r="L114" i="1"/>
  <c r="AT66" i="1"/>
  <c r="N114" i="1"/>
  <c r="AT106" i="1"/>
  <c r="AA114" i="1"/>
  <c r="AT90" i="1"/>
  <c r="AF114" i="1"/>
  <c r="AT94" i="1"/>
  <c r="AH114" i="1"/>
  <c r="AT98" i="1"/>
  <c r="AJ114" i="1"/>
  <c r="AT102" i="1"/>
  <c r="AL114" i="1"/>
  <c r="AN114" i="1"/>
  <c r="AT50" i="1"/>
  <c r="F114" i="1"/>
  <c r="P114" i="1"/>
  <c r="AC114" i="1"/>
  <c r="AP114" i="1"/>
</calcChain>
</file>

<file path=xl/comments1.xml><?xml version="1.0" encoding="utf-8"?>
<comments xmlns="http://schemas.openxmlformats.org/spreadsheetml/2006/main">
  <authors>
    <author>iesppg</author>
  </authors>
  <commentList>
    <comment ref="E53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101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iesppg:</t>
        </r>
        <r>
          <rPr>
            <sz val="9"/>
            <color indexed="81"/>
            <rFont val="Tahoma"/>
            <family val="2"/>
          </rPr>
          <t xml:space="preserve">
Actitud</t>
        </r>
      </text>
    </comment>
  </commentList>
</comments>
</file>

<file path=xl/sharedStrings.xml><?xml version="1.0" encoding="utf-8"?>
<sst xmlns="http://schemas.openxmlformats.org/spreadsheetml/2006/main" count="163" uniqueCount="69">
  <si>
    <t>Curso: 2016/2017</t>
  </si>
  <si>
    <t>GRUPO:</t>
  </si>
  <si>
    <t>Módulo:</t>
  </si>
  <si>
    <t>CONFIGURACIÓN DE INSTALACIONES DE FLUIDOS</t>
  </si>
  <si>
    <t>DATOS PERSONALES DEL ALUMNO</t>
  </si>
  <si>
    <t>Nombre:</t>
  </si>
  <si>
    <t>Apellidos:</t>
  </si>
  <si>
    <t>Domicilio:</t>
  </si>
  <si>
    <t>Municipio:</t>
  </si>
  <si>
    <t xml:space="preserve">C.P.: </t>
  </si>
  <si>
    <t>Provincia:</t>
  </si>
  <si>
    <t>Fecha nac.:</t>
  </si>
  <si>
    <t>Móvil:</t>
  </si>
  <si>
    <t>Fijo:</t>
  </si>
  <si>
    <t>Padre:</t>
  </si>
  <si>
    <t>Madre:</t>
  </si>
  <si>
    <t>SEGUIMIENTO DE ASISTENCIA</t>
  </si>
  <si>
    <t>T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</si>
  <si>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</si>
  <si>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</si>
  <si>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</si>
  <si>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</si>
  <si>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</si>
  <si>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</si>
  <si>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</si>
  <si>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</si>
  <si>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</si>
  <si>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</si>
  <si>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OBSERVACIONES</t>
  </si>
  <si>
    <t>1ª EVALUACIÓN</t>
  </si>
  <si>
    <t>2ª EVALUACIÓN</t>
  </si>
  <si>
    <t>3ª EVALUACIÓN</t>
  </si>
  <si>
    <t>EVALUACIÓN</t>
  </si>
  <si>
    <t>PESO</t>
  </si>
  <si>
    <t>ACT.</t>
  </si>
  <si>
    <t>RA1</t>
  </si>
  <si>
    <t>RA2</t>
  </si>
  <si>
    <t>RA3</t>
  </si>
  <si>
    <t>RA4</t>
  </si>
  <si>
    <t>RA5</t>
  </si>
  <si>
    <t>NOTA</t>
  </si>
  <si>
    <t>a</t>
  </si>
  <si>
    <t>b</t>
  </si>
  <si>
    <t>c</t>
  </si>
  <si>
    <t>d</t>
  </si>
  <si>
    <t>e</t>
  </si>
  <si>
    <t>f</t>
  </si>
  <si>
    <t>g</t>
  </si>
  <si>
    <t>h</t>
  </si>
  <si>
    <t>ACTV.</t>
  </si>
  <si>
    <t>horas</t>
  </si>
  <si>
    <t>total</t>
  </si>
  <si>
    <t>Peso</t>
  </si>
  <si>
    <t>Puntuación</t>
  </si>
  <si>
    <t>A1</t>
  </si>
  <si>
    <t>A2</t>
  </si>
  <si>
    <t>A3</t>
  </si>
  <si>
    <t>AC</t>
  </si>
  <si>
    <t>I.E.S. …</t>
  </si>
  <si>
    <t>2º CFGS</t>
  </si>
  <si>
    <t>U.T.</t>
  </si>
  <si>
    <t>TR.</t>
  </si>
  <si>
    <t>TOTAL:</t>
  </si>
  <si>
    <t>U. Trabajo</t>
  </si>
  <si>
    <t>i</t>
  </si>
  <si>
    <t>j</t>
  </si>
  <si>
    <t>k</t>
  </si>
  <si>
    <t>l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</si>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</sst>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2" fillId="12" borderId="5" xfId="0" applyFont="1" applyFill="1" applyBorder="1" applyAlignment="1">
      <alignment vertical="center"/>
    </xf>
    <xf numFmtId="0" fontId="3" fillId="12" borderId="6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2" fillId="12" borderId="7" xfId="0" applyFont="1" applyFill="1" applyBorder="1" applyAlignment="1">
      <alignment vertical="center"/>
    </xf>
    <xf numFmtId="0" fontId="2" fillId="12" borderId="8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1" xfId="0" applyFont="1" applyFill="1" applyBorder="1" applyAlignment="1">
      <alignment vertical="center"/>
    </xf>
    <xf numFmtId="0" fontId="2" fillId="12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quotePrefix="1" applyNumberFormat="1" applyFont="1" applyBorder="1" applyAlignment="1">
      <alignment vertical="center"/>
    </xf>
    <xf numFmtId="0" fontId="3" fillId="0" borderId="3" xfId="0" quotePrefix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16" borderId="21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164" fontId="4" fillId="2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vertical="center"/>
    </xf>
    <xf numFmtId="0" fontId="2" fillId="13" borderId="29" xfId="0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vertical="center"/>
    </xf>
    <xf numFmtId="0" fontId="2" fillId="17" borderId="3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11" borderId="0" xfId="0" applyFont="1" applyFill="1" applyAlignment="1">
      <alignment horizontal="right" vertical="center"/>
    </xf>
    <xf numFmtId="0" fontId="2" fillId="16" borderId="5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vertical="center"/>
    </xf>
    <xf numFmtId="0" fontId="2" fillId="13" borderId="35" xfId="0" applyFont="1" applyFill="1" applyBorder="1" applyAlignment="1">
      <alignment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vertical="center"/>
    </xf>
    <xf numFmtId="0" fontId="3" fillId="11" borderId="47" xfId="0" applyFont="1" applyFill="1" applyBorder="1" applyAlignment="1">
      <alignment vertical="center"/>
    </xf>
    <xf numFmtId="0" fontId="2" fillId="11" borderId="47" xfId="0" applyFont="1" applyFill="1" applyBorder="1" applyAlignment="1">
      <alignment vertical="center"/>
    </xf>
    <xf numFmtId="0" fontId="2" fillId="11" borderId="4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20" borderId="14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9" fontId="2" fillId="0" borderId="19" xfId="1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9" fontId="2" fillId="0" borderId="49" xfId="1" applyNumberFormat="1" applyFont="1" applyBorder="1" applyAlignment="1">
      <alignment horizontal="center" vertical="center"/>
    </xf>
    <xf numFmtId="9" fontId="2" fillId="0" borderId="50" xfId="1" applyNumberFormat="1" applyFont="1" applyBorder="1" applyAlignment="1">
      <alignment horizontal="center" vertical="center"/>
    </xf>
    <xf numFmtId="9" fontId="2" fillId="0" borderId="8" xfId="1" applyNumberFormat="1" applyFont="1" applyBorder="1" applyAlignment="1">
      <alignment horizontal="center" vertical="center"/>
    </xf>
    <xf numFmtId="9" fontId="2" fillId="0" borderId="9" xfId="1" applyNumberFormat="1" applyFont="1" applyBorder="1" applyAlignment="1">
      <alignment horizontal="center" vertical="center"/>
    </xf>
    <xf numFmtId="9" fontId="2" fillId="0" borderId="51" xfId="1" applyNumberFormat="1" applyFont="1" applyBorder="1" applyAlignment="1">
      <alignment horizontal="center" vertical="center"/>
    </xf>
    <xf numFmtId="9" fontId="2" fillId="0" borderId="52" xfId="1" applyNumberFormat="1" applyFont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textRotation="90"/>
    </xf>
    <xf numFmtId="0" fontId="2" fillId="11" borderId="23" xfId="0" applyFont="1" applyFill="1" applyBorder="1" applyAlignment="1">
      <alignment horizontal="center" vertical="center" textRotation="90"/>
    </xf>
    <xf numFmtId="0" fontId="2" fillId="11" borderId="14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textRotation="90"/>
    </xf>
    <xf numFmtId="0" fontId="2" fillId="11" borderId="21" xfId="0" applyFont="1" applyFill="1" applyBorder="1" applyAlignment="1">
      <alignment horizontal="center" vertical="center" textRotation="90"/>
    </xf>
    <xf numFmtId="164" fontId="4" fillId="20" borderId="27" xfId="0" applyNumberFormat="1" applyFont="1" applyFill="1" applyBorder="1" applyAlignment="1">
      <alignment horizontal="center" vertical="center"/>
    </xf>
    <xf numFmtId="164" fontId="4" fillId="20" borderId="22" xfId="0" applyNumberFormat="1" applyFont="1" applyFill="1" applyBorder="1" applyAlignment="1">
      <alignment horizontal="center" vertical="center"/>
    </xf>
    <xf numFmtId="164" fontId="4" fillId="20" borderId="10" xfId="0" applyNumberFormat="1" applyFont="1" applyFill="1" applyBorder="1" applyAlignment="1">
      <alignment horizontal="center" vertical="center"/>
    </xf>
    <xf numFmtId="164" fontId="4" fillId="20" borderId="2" xfId="0" applyNumberFormat="1" applyFont="1" applyFill="1" applyBorder="1" applyAlignment="1">
      <alignment horizontal="center" vertical="center"/>
    </xf>
    <xf numFmtId="164" fontId="4" fillId="20" borderId="19" xfId="0" applyNumberFormat="1" applyFont="1" applyFill="1" applyBorder="1" applyAlignment="1">
      <alignment horizontal="center" vertical="center"/>
    </xf>
    <xf numFmtId="164" fontId="4" fillId="19" borderId="1" xfId="0" applyNumberFormat="1" applyFont="1" applyFill="1" applyBorder="1" applyAlignment="1">
      <alignment horizontal="center" vertical="center"/>
    </xf>
    <xf numFmtId="164" fontId="4" fillId="19" borderId="41" xfId="0" applyNumberFormat="1" applyFont="1" applyFill="1" applyBorder="1" applyAlignment="1">
      <alignment horizontal="center" vertical="center"/>
    </xf>
    <xf numFmtId="164" fontId="4" fillId="21" borderId="1" xfId="0" applyNumberFormat="1" applyFont="1" applyFill="1" applyBorder="1" applyAlignment="1">
      <alignment horizontal="center" vertical="center"/>
    </xf>
    <xf numFmtId="164" fontId="4" fillId="21" borderId="19" xfId="0" applyNumberFormat="1" applyFont="1" applyFill="1" applyBorder="1" applyAlignment="1">
      <alignment horizontal="center" vertical="center"/>
    </xf>
    <xf numFmtId="164" fontId="4" fillId="19" borderId="40" xfId="0" applyNumberFormat="1" applyFont="1" applyFill="1" applyBorder="1" applyAlignment="1">
      <alignment horizontal="center" vertical="center"/>
    </xf>
    <xf numFmtId="164" fontId="4" fillId="20" borderId="5" xfId="0" applyNumberFormat="1" applyFont="1" applyFill="1" applyBorder="1" applyAlignment="1">
      <alignment horizontal="center" vertical="center"/>
    </xf>
    <xf numFmtId="164" fontId="4" fillId="19" borderId="19" xfId="0" applyNumberFormat="1" applyFont="1" applyFill="1" applyBorder="1" applyAlignment="1">
      <alignment horizontal="center" vertical="center"/>
    </xf>
    <xf numFmtId="164" fontId="4" fillId="19" borderId="22" xfId="0" applyNumberFormat="1" applyFont="1" applyFill="1" applyBorder="1" applyAlignment="1">
      <alignment horizontal="center" vertical="center"/>
    </xf>
    <xf numFmtId="164" fontId="4" fillId="19" borderId="37" xfId="0" applyNumberFormat="1" applyFont="1" applyFill="1" applyBorder="1" applyAlignment="1">
      <alignment horizontal="center" vertical="center"/>
    </xf>
    <xf numFmtId="164" fontId="4" fillId="21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">
    <dxf>
      <font>
        <color rgb="FFFF0000"/>
      </font>
    </dxf>
    <dxf>
      <font>
        <color rgb="FFFF9900"/>
      </font>
    </dxf>
    <dxf>
      <font>
        <color rgb="FF006600"/>
      </font>
    </dxf>
  </dxfs>
  <tableStyles count="0" defaultTableStyle="TableStyleMedium2" defaultPivotStyle="PivotStyleLight16"/>
  <colors>
    <mruColors>
      <color rgb="FFFF9900"/>
      <color rgb="FFFF6600"/>
      <color rgb="FF006600"/>
      <color rgb="FFFFFF66"/>
      <color rgb="FFFFFF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114"/>
  <sheetViews>
    <sheetView tabSelected="1" zoomScaleNormal="100" workbookViewId="0">
      <selection activeCell="BE106" sqref="BE106"/>
    </sheetView>
  </sheetViews>
  <sheetFormatPr baseColWidth="10" defaultColWidth="3.140625" defaultRowHeight="12.75" x14ac:dyDescent="0.25"/>
  <cols>
    <col min="1" max="1" width="3.140625" style="1"/>
    <col min="2" max="43" width="3.28515625" style="1" customWidth="1"/>
    <col min="44" max="44" width="3.140625" style="1"/>
    <col min="45" max="45" width="4.28515625" style="1" customWidth="1"/>
    <col min="46" max="46" width="4.28515625" style="19" customWidth="1"/>
    <col min="47" max="16384" width="3.140625" style="1"/>
  </cols>
  <sheetData>
    <row r="2" spans="2:46" x14ac:dyDescent="0.25">
      <c r="B2" s="1" t="s">
        <v>58</v>
      </c>
      <c r="AH2" s="4" t="s">
        <v>0</v>
      </c>
    </row>
    <row r="4" spans="2:46" x14ac:dyDescent="0.25">
      <c r="B4" s="6" t="s">
        <v>1</v>
      </c>
      <c r="C4" s="6"/>
      <c r="D4" s="6"/>
      <c r="E4" s="7" t="s">
        <v>59</v>
      </c>
      <c r="F4" s="6"/>
      <c r="G4" s="6"/>
      <c r="H4" s="6"/>
      <c r="I4" s="6" t="s">
        <v>2</v>
      </c>
      <c r="J4" s="6"/>
      <c r="K4" s="6"/>
      <c r="L4" s="7" t="s">
        <v>3</v>
      </c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6" spans="2:46" x14ac:dyDescent="0.25">
      <c r="B6" s="7" t="s">
        <v>4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46" x14ac:dyDescent="0.25">
      <c r="B7" s="28" t="s">
        <v>5</v>
      </c>
      <c r="C7" s="28"/>
      <c r="D7" s="28"/>
      <c r="E7" s="31"/>
      <c r="F7" s="28"/>
      <c r="G7" s="28"/>
      <c r="H7" s="28"/>
      <c r="I7" s="28"/>
      <c r="J7" s="28"/>
      <c r="K7" s="28"/>
      <c r="L7" s="28"/>
      <c r="M7" s="28"/>
      <c r="N7" s="28"/>
      <c r="O7" s="28" t="s">
        <v>6</v>
      </c>
      <c r="P7" s="28"/>
      <c r="Q7" s="28"/>
      <c r="R7" s="28"/>
      <c r="S7" s="31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8"/>
      <c r="AF7" s="9"/>
      <c r="AG7" s="10"/>
      <c r="AH7" s="10"/>
      <c r="AI7" s="11"/>
    </row>
    <row r="8" spans="2:46" x14ac:dyDescent="0.25">
      <c r="B8" s="3" t="s">
        <v>7</v>
      </c>
      <c r="C8" s="3"/>
      <c r="D8" s="3"/>
      <c r="E8" s="32"/>
      <c r="F8" s="3"/>
      <c r="G8" s="3"/>
      <c r="H8" s="3"/>
      <c r="I8" s="3"/>
      <c r="J8" s="3"/>
      <c r="K8" s="3"/>
      <c r="L8" s="3"/>
      <c r="M8" s="3"/>
      <c r="N8" s="3"/>
      <c r="O8" s="3" t="s">
        <v>8</v>
      </c>
      <c r="P8" s="3"/>
      <c r="Q8" s="3"/>
      <c r="R8" s="3"/>
      <c r="S8" s="32"/>
      <c r="T8" s="3"/>
      <c r="U8" s="3"/>
      <c r="V8" s="3"/>
      <c r="W8" s="3"/>
      <c r="X8" s="3"/>
      <c r="Y8" s="3"/>
      <c r="Z8" s="3"/>
      <c r="AA8" s="3"/>
      <c r="AB8" s="3"/>
      <c r="AC8" s="3"/>
      <c r="AD8" s="27"/>
      <c r="AE8" s="12"/>
      <c r="AF8" s="13"/>
      <c r="AG8" s="14"/>
      <c r="AH8" s="14"/>
      <c r="AI8" s="15"/>
    </row>
    <row r="9" spans="2:46" x14ac:dyDescent="0.25">
      <c r="B9" s="3" t="s">
        <v>9</v>
      </c>
      <c r="C9" s="3"/>
      <c r="D9" s="3"/>
      <c r="E9" s="33"/>
      <c r="F9" s="3"/>
      <c r="G9" s="3"/>
      <c r="H9" s="3"/>
      <c r="I9" s="3"/>
      <c r="J9" s="3"/>
      <c r="K9" s="3"/>
      <c r="L9" s="3"/>
      <c r="M9" s="3"/>
      <c r="N9" s="3"/>
      <c r="O9" s="3" t="s">
        <v>10</v>
      </c>
      <c r="P9" s="3"/>
      <c r="Q9" s="3"/>
      <c r="R9" s="3"/>
      <c r="S9" s="32"/>
      <c r="T9" s="3"/>
      <c r="U9" s="3"/>
      <c r="V9" s="3"/>
      <c r="W9" s="3"/>
      <c r="X9" s="3"/>
      <c r="Y9" s="3"/>
      <c r="Z9" s="3"/>
      <c r="AA9" s="3"/>
      <c r="AB9" s="3"/>
      <c r="AC9" s="3"/>
      <c r="AD9" s="27"/>
      <c r="AE9" s="12"/>
      <c r="AF9" s="13"/>
      <c r="AG9" s="14"/>
      <c r="AH9" s="14"/>
      <c r="AI9" s="15"/>
    </row>
    <row r="10" spans="2:46" x14ac:dyDescent="0.25">
      <c r="B10" s="3" t="s">
        <v>11</v>
      </c>
      <c r="C10" s="3"/>
      <c r="D10" s="3"/>
      <c r="E10" s="3"/>
      <c r="F10" s="32"/>
      <c r="G10" s="3"/>
      <c r="H10" s="3"/>
      <c r="I10" s="3"/>
      <c r="J10" s="3"/>
      <c r="K10" s="3"/>
      <c r="L10" s="3"/>
      <c r="M10" s="3"/>
      <c r="N10" s="3"/>
      <c r="O10" s="3" t="s">
        <v>12</v>
      </c>
      <c r="P10" s="3"/>
      <c r="Q10" s="3"/>
      <c r="R10" s="3"/>
      <c r="S10" s="32"/>
      <c r="T10" s="3"/>
      <c r="U10" s="3"/>
      <c r="V10" s="3"/>
      <c r="W10" s="3"/>
      <c r="X10" s="3" t="s">
        <v>13</v>
      </c>
      <c r="Y10" s="3"/>
      <c r="Z10" s="32"/>
      <c r="AA10" s="3"/>
      <c r="AB10" s="3"/>
      <c r="AC10" s="3"/>
      <c r="AD10" s="27"/>
      <c r="AE10" s="12"/>
      <c r="AF10" s="13"/>
      <c r="AG10" s="14"/>
      <c r="AH10" s="14"/>
      <c r="AI10" s="15"/>
      <c r="AO10" s="4" t="s">
        <v>68</v>
      </c>
      <c r="AP10" s="26" t="s">
        <v>50</v>
      </c>
    </row>
    <row r="11" spans="2:46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27"/>
      <c r="AE11" s="12"/>
      <c r="AF11" s="13"/>
      <c r="AG11" s="14"/>
      <c r="AH11" s="14"/>
      <c r="AI11" s="15"/>
      <c r="AO11" s="102">
        <v>1</v>
      </c>
      <c r="AP11" s="35">
        <v>24</v>
      </c>
    </row>
    <row r="12" spans="2:46" x14ac:dyDescent="0.25">
      <c r="B12" s="3" t="s">
        <v>14</v>
      </c>
      <c r="C12" s="3"/>
      <c r="D12" s="3"/>
      <c r="E12" s="32"/>
      <c r="F12" s="3"/>
      <c r="G12" s="3"/>
      <c r="H12" s="3"/>
      <c r="I12" s="3"/>
      <c r="J12" s="3"/>
      <c r="K12" s="3"/>
      <c r="L12" s="3"/>
      <c r="M12" s="3"/>
      <c r="N12" s="3"/>
      <c r="O12" s="3" t="s">
        <v>12</v>
      </c>
      <c r="P12" s="3"/>
      <c r="Q12" s="3"/>
      <c r="R12" s="3"/>
      <c r="S12" s="33"/>
      <c r="T12" s="3"/>
      <c r="U12" s="3"/>
      <c r="V12" s="3"/>
      <c r="W12" s="3"/>
      <c r="X12" s="3" t="s">
        <v>13</v>
      </c>
      <c r="Y12" s="3"/>
      <c r="Z12" s="34"/>
      <c r="AA12" s="3"/>
      <c r="AB12" s="3"/>
      <c r="AC12" s="3"/>
      <c r="AD12" s="27"/>
      <c r="AE12" s="12"/>
      <c r="AF12" s="13"/>
      <c r="AG12" s="14"/>
      <c r="AH12" s="14"/>
      <c r="AI12" s="15"/>
      <c r="AO12" s="102">
        <v>2</v>
      </c>
      <c r="AP12" s="35">
        <v>6</v>
      </c>
    </row>
    <row r="13" spans="2:46" x14ac:dyDescent="0.25">
      <c r="B13" s="3" t="s">
        <v>15</v>
      </c>
      <c r="C13" s="3"/>
      <c r="D13" s="3"/>
      <c r="E13" s="32"/>
      <c r="F13" s="3"/>
      <c r="G13" s="3"/>
      <c r="H13" s="3"/>
      <c r="I13" s="3"/>
      <c r="J13" s="3"/>
      <c r="K13" s="3"/>
      <c r="L13" s="3"/>
      <c r="M13" s="3"/>
      <c r="N13" s="3"/>
      <c r="O13" s="3" t="s">
        <v>12</v>
      </c>
      <c r="P13" s="3"/>
      <c r="Q13" s="3"/>
      <c r="R13" s="3"/>
      <c r="S13" s="3"/>
      <c r="T13" s="3"/>
      <c r="U13" s="3"/>
      <c r="V13" s="3"/>
      <c r="W13" s="3"/>
      <c r="X13" s="3" t="s">
        <v>13</v>
      </c>
      <c r="Y13" s="3"/>
      <c r="Z13" s="34"/>
      <c r="AA13" s="3"/>
      <c r="AB13" s="3"/>
      <c r="AC13" s="3"/>
      <c r="AD13" s="27"/>
      <c r="AE13" s="16"/>
      <c r="AF13" s="17"/>
      <c r="AG13" s="17"/>
      <c r="AH13" s="17"/>
      <c r="AI13" s="18"/>
      <c r="AO13" s="102">
        <v>3</v>
      </c>
      <c r="AP13" s="35">
        <v>14</v>
      </c>
    </row>
    <row r="14" spans="2:46" x14ac:dyDescent="0.25">
      <c r="AO14" s="102">
        <v>4</v>
      </c>
      <c r="AP14" s="35">
        <v>8</v>
      </c>
    </row>
    <row r="15" spans="2:46" x14ac:dyDescent="0.25">
      <c r="B15" s="7" t="s">
        <v>16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N15" s="4"/>
      <c r="AO15" s="102">
        <v>5</v>
      </c>
      <c r="AP15" s="35">
        <v>14</v>
      </c>
    </row>
    <row r="16" spans="2:46" s="2" customFormat="1" x14ac:dyDescent="0.25">
      <c r="B16" s="23"/>
      <c r="C16" s="24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5">
        <v>20</v>
      </c>
      <c r="X16" s="25">
        <v>21</v>
      </c>
      <c r="Y16" s="25">
        <v>22</v>
      </c>
      <c r="Z16" s="25">
        <v>23</v>
      </c>
      <c r="AA16" s="25">
        <v>24</v>
      </c>
      <c r="AB16" s="25">
        <v>25</v>
      </c>
      <c r="AC16" s="25">
        <v>26</v>
      </c>
      <c r="AD16" s="25">
        <v>27</v>
      </c>
      <c r="AE16" s="25">
        <v>28</v>
      </c>
      <c r="AF16" s="25">
        <v>29</v>
      </c>
      <c r="AG16" s="25">
        <v>30</v>
      </c>
      <c r="AH16" s="25">
        <v>31</v>
      </c>
      <c r="AI16" s="25" t="s">
        <v>17</v>
      </c>
      <c r="AJ16" s="60" t="s">
        <v>61</v>
      </c>
      <c r="AK16" s="19"/>
      <c r="AN16" s="4"/>
      <c r="AO16" s="102">
        <v>6</v>
      </c>
      <c r="AP16" s="35">
        <v>14</v>
      </c>
      <c r="AR16" s="19"/>
      <c r="AS16" s="19"/>
      <c r="AT16" s="19"/>
    </row>
    <row r="17" spans="2:43" x14ac:dyDescent="0.25">
      <c r="B17" s="160" t="s">
        <v>18</v>
      </c>
      <c r="C17" s="161"/>
      <c r="D17" s="61"/>
      <c r="E17" s="61"/>
      <c r="F17" s="61"/>
      <c r="G17" s="61"/>
      <c r="H17" s="61"/>
      <c r="I17" s="61"/>
      <c r="J17" s="61"/>
      <c r="K17" s="62"/>
      <c r="L17" s="62"/>
      <c r="M17" s="62"/>
      <c r="N17" s="62"/>
      <c r="O17" s="62"/>
      <c r="P17" s="62"/>
      <c r="Q17" s="62"/>
      <c r="R17" s="63"/>
      <c r="S17" s="57"/>
      <c r="T17" s="64"/>
      <c r="U17" s="64"/>
      <c r="V17" s="57"/>
      <c r="W17" s="57"/>
      <c r="X17" s="57"/>
      <c r="Y17" s="57"/>
      <c r="Z17" s="57"/>
      <c r="AA17" s="64"/>
      <c r="AB17" s="64"/>
      <c r="AC17" s="57"/>
      <c r="AD17" s="57"/>
      <c r="AE17" s="57"/>
      <c r="AF17" s="57"/>
      <c r="AG17" s="57"/>
      <c r="AH17" s="58"/>
      <c r="AI17" s="60">
        <f>SUM(D17:AH17)</f>
        <v>0</v>
      </c>
      <c r="AJ17" s="171">
        <f>SUM(AI17:AI20)</f>
        <v>10</v>
      </c>
      <c r="AN17" s="4"/>
      <c r="AO17" s="102">
        <v>7</v>
      </c>
      <c r="AP17" s="35">
        <v>8</v>
      </c>
    </row>
    <row r="18" spans="2:43" x14ac:dyDescent="0.25">
      <c r="B18" s="160" t="s">
        <v>19</v>
      </c>
      <c r="C18" s="161"/>
      <c r="D18" s="64"/>
      <c r="E18" s="64"/>
      <c r="F18" s="57"/>
      <c r="G18" s="57"/>
      <c r="H18" s="57"/>
      <c r="I18" s="57"/>
      <c r="J18" s="57"/>
      <c r="K18" s="64"/>
      <c r="L18" s="64"/>
      <c r="M18" s="57"/>
      <c r="N18" s="57"/>
      <c r="O18" s="65"/>
      <c r="P18" s="57"/>
      <c r="Q18" s="57"/>
      <c r="R18" s="64"/>
      <c r="S18" s="64"/>
      <c r="T18" s="57">
        <v>1</v>
      </c>
      <c r="U18" s="57"/>
      <c r="V18" s="57"/>
      <c r="W18" s="57"/>
      <c r="X18" s="57">
        <v>2</v>
      </c>
      <c r="Y18" s="64"/>
      <c r="Z18" s="64"/>
      <c r="AA18" s="57"/>
      <c r="AB18" s="57"/>
      <c r="AC18" s="57"/>
      <c r="AD18" s="57">
        <v>4</v>
      </c>
      <c r="AE18" s="57"/>
      <c r="AF18" s="64"/>
      <c r="AG18" s="64"/>
      <c r="AH18" s="58"/>
      <c r="AI18" s="60">
        <f t="shared" ref="AI18:AI26" si="0">SUM(D18:AH18)</f>
        <v>7</v>
      </c>
      <c r="AJ18" s="172"/>
      <c r="AN18" s="4"/>
      <c r="AO18" s="102">
        <v>8</v>
      </c>
      <c r="AP18" s="35">
        <v>14</v>
      </c>
    </row>
    <row r="19" spans="2:43" x14ac:dyDescent="0.25">
      <c r="B19" s="160" t="s">
        <v>20</v>
      </c>
      <c r="C19" s="161"/>
      <c r="D19" s="65"/>
      <c r="E19" s="57"/>
      <c r="F19" s="57"/>
      <c r="G19" s="57"/>
      <c r="H19" s="64"/>
      <c r="I19" s="64"/>
      <c r="J19" s="57"/>
      <c r="K19" s="57"/>
      <c r="L19" s="57"/>
      <c r="M19" s="57"/>
      <c r="N19" s="57"/>
      <c r="O19" s="64"/>
      <c r="P19" s="64"/>
      <c r="Q19" s="57"/>
      <c r="R19" s="57">
        <v>2</v>
      </c>
      <c r="S19" s="57"/>
      <c r="T19" s="57"/>
      <c r="U19" s="57">
        <v>1</v>
      </c>
      <c r="V19" s="64"/>
      <c r="W19" s="64"/>
      <c r="X19" s="57"/>
      <c r="Y19" s="57"/>
      <c r="Z19" s="57"/>
      <c r="AA19" s="57"/>
      <c r="AB19" s="57"/>
      <c r="AC19" s="64"/>
      <c r="AD19" s="64"/>
      <c r="AE19" s="57"/>
      <c r="AF19" s="57"/>
      <c r="AG19" s="57"/>
      <c r="AH19" s="58"/>
      <c r="AI19" s="60">
        <f t="shared" si="0"/>
        <v>3</v>
      </c>
      <c r="AJ19" s="172"/>
      <c r="AN19" s="4"/>
      <c r="AO19" s="102">
        <v>9</v>
      </c>
      <c r="AP19" s="35">
        <v>14</v>
      </c>
    </row>
    <row r="20" spans="2:43" x14ac:dyDescent="0.25">
      <c r="B20" s="160" t="s">
        <v>21</v>
      </c>
      <c r="C20" s="161"/>
      <c r="D20" s="57"/>
      <c r="E20" s="57"/>
      <c r="F20" s="64"/>
      <c r="G20" s="64"/>
      <c r="H20" s="66"/>
      <c r="I20" s="65"/>
      <c r="J20" s="57"/>
      <c r="K20" s="65"/>
      <c r="L20" s="57"/>
      <c r="M20" s="64"/>
      <c r="N20" s="64"/>
      <c r="O20" s="57"/>
      <c r="P20" s="57"/>
      <c r="Q20" s="57"/>
      <c r="R20" s="57"/>
      <c r="S20" s="57"/>
      <c r="T20" s="64"/>
      <c r="U20" s="64"/>
      <c r="V20" s="57"/>
      <c r="W20" s="57"/>
      <c r="X20" s="57"/>
      <c r="Y20" s="57"/>
      <c r="Z20" s="57"/>
      <c r="AA20" s="67"/>
      <c r="AB20" s="67"/>
      <c r="AC20" s="68"/>
      <c r="AD20" s="68"/>
      <c r="AE20" s="68"/>
      <c r="AF20" s="68"/>
      <c r="AG20" s="68"/>
      <c r="AH20" s="69"/>
      <c r="AI20" s="60">
        <f t="shared" si="0"/>
        <v>0</v>
      </c>
      <c r="AJ20" s="173"/>
      <c r="AN20" s="4"/>
      <c r="AO20" s="102">
        <v>10</v>
      </c>
      <c r="AP20" s="35">
        <v>10</v>
      </c>
    </row>
    <row r="21" spans="2:43" x14ac:dyDescent="0.25">
      <c r="B21" s="160" t="s">
        <v>22</v>
      </c>
      <c r="C21" s="161"/>
      <c r="D21" s="67"/>
      <c r="E21" s="68"/>
      <c r="F21" s="68"/>
      <c r="G21" s="68"/>
      <c r="H21" s="68"/>
      <c r="I21" s="68"/>
      <c r="J21" s="67"/>
      <c r="K21" s="67"/>
      <c r="L21" s="57"/>
      <c r="M21" s="57"/>
      <c r="N21" s="57"/>
      <c r="O21" s="57"/>
      <c r="P21" s="57"/>
      <c r="Q21" s="64"/>
      <c r="R21" s="64"/>
      <c r="S21" s="57"/>
      <c r="T21" s="57"/>
      <c r="U21" s="57"/>
      <c r="V21" s="57"/>
      <c r="W21" s="57"/>
      <c r="X21" s="64"/>
      <c r="Y21" s="64"/>
      <c r="Z21" s="57"/>
      <c r="AA21" s="57"/>
      <c r="AB21" s="57"/>
      <c r="AC21" s="57"/>
      <c r="AD21" s="57"/>
      <c r="AE21" s="64"/>
      <c r="AF21" s="64"/>
      <c r="AG21" s="57"/>
      <c r="AH21" s="58"/>
      <c r="AI21" s="60">
        <f t="shared" si="0"/>
        <v>0</v>
      </c>
      <c r="AJ21" s="171">
        <f>SUM(AI21:AI23)</f>
        <v>0</v>
      </c>
      <c r="AN21" s="4"/>
      <c r="AO21" s="19">
        <v>11</v>
      </c>
      <c r="AP21" s="1">
        <v>5</v>
      </c>
    </row>
    <row r="22" spans="2:43" x14ac:dyDescent="0.25">
      <c r="B22" s="160" t="s">
        <v>23</v>
      </c>
      <c r="C22" s="161"/>
      <c r="D22" s="57"/>
      <c r="E22" s="57"/>
      <c r="F22" s="57"/>
      <c r="G22" s="64"/>
      <c r="H22" s="64"/>
      <c r="I22" s="57"/>
      <c r="J22" s="57"/>
      <c r="K22" s="57"/>
      <c r="L22" s="57"/>
      <c r="M22" s="57"/>
      <c r="N22" s="64"/>
      <c r="O22" s="64"/>
      <c r="P22" s="57"/>
      <c r="Q22" s="57"/>
      <c r="R22" s="57"/>
      <c r="S22" s="57"/>
      <c r="T22" s="57"/>
      <c r="U22" s="64"/>
      <c r="V22" s="64"/>
      <c r="W22" s="57"/>
      <c r="X22" s="57"/>
      <c r="Y22" s="57"/>
      <c r="Z22" s="57"/>
      <c r="AA22" s="57"/>
      <c r="AB22" s="64"/>
      <c r="AC22" s="64"/>
      <c r="AD22" s="70"/>
      <c r="AE22" s="65"/>
      <c r="AF22" s="58"/>
      <c r="AG22" s="59"/>
      <c r="AH22" s="59"/>
      <c r="AI22" s="60">
        <f t="shared" si="0"/>
        <v>0</v>
      </c>
      <c r="AJ22" s="172"/>
      <c r="AN22" s="4"/>
      <c r="AO22" s="19">
        <v>12</v>
      </c>
      <c r="AP22" s="1">
        <v>5</v>
      </c>
    </row>
    <row r="23" spans="2:43" x14ac:dyDescent="0.25">
      <c r="B23" s="160" t="s">
        <v>24</v>
      </c>
      <c r="C23" s="161"/>
      <c r="D23" s="57"/>
      <c r="E23" s="57"/>
      <c r="F23" s="57"/>
      <c r="G23" s="64"/>
      <c r="H23" s="64"/>
      <c r="I23" s="57"/>
      <c r="J23" s="57"/>
      <c r="K23" s="57"/>
      <c r="L23" s="57"/>
      <c r="M23" s="57"/>
      <c r="N23" s="64"/>
      <c r="O23" s="64"/>
      <c r="P23" s="57"/>
      <c r="Q23" s="57"/>
      <c r="R23" s="57"/>
      <c r="S23" s="57"/>
      <c r="T23" s="57"/>
      <c r="U23" s="64"/>
      <c r="V23" s="64"/>
      <c r="W23" s="57"/>
      <c r="X23" s="57"/>
      <c r="Y23" s="57"/>
      <c r="Z23" s="57"/>
      <c r="AA23" s="57"/>
      <c r="AB23" s="64"/>
      <c r="AC23" s="64"/>
      <c r="AD23" s="57"/>
      <c r="AE23" s="57"/>
      <c r="AF23" s="57"/>
      <c r="AG23" s="57"/>
      <c r="AH23" s="58"/>
      <c r="AI23" s="60">
        <f t="shared" si="0"/>
        <v>0</v>
      </c>
      <c r="AJ23" s="173"/>
      <c r="AN23" s="4"/>
      <c r="AO23" s="102">
        <v>13</v>
      </c>
      <c r="AP23" s="1">
        <v>5</v>
      </c>
    </row>
    <row r="24" spans="2:43" x14ac:dyDescent="0.25">
      <c r="B24" s="160" t="s">
        <v>25</v>
      </c>
      <c r="C24" s="161"/>
      <c r="D24" s="64"/>
      <c r="E24" s="64"/>
      <c r="F24" s="57"/>
      <c r="G24" s="57"/>
      <c r="H24" s="57"/>
      <c r="I24" s="57"/>
      <c r="J24" s="57"/>
      <c r="K24" s="67"/>
      <c r="L24" s="67"/>
      <c r="M24" s="68"/>
      <c r="N24" s="68"/>
      <c r="O24" s="68"/>
      <c r="P24" s="68"/>
      <c r="Q24" s="68"/>
      <c r="R24" s="67"/>
      <c r="S24" s="67"/>
      <c r="T24" s="71"/>
      <c r="U24" s="71"/>
      <c r="V24" s="71"/>
      <c r="W24" s="71"/>
      <c r="X24" s="71"/>
      <c r="Y24" s="67"/>
      <c r="Z24" s="67"/>
      <c r="AA24" s="57"/>
      <c r="AB24" s="57"/>
      <c r="AC24" s="57"/>
      <c r="AD24" s="57"/>
      <c r="AE24" s="57"/>
      <c r="AF24" s="64"/>
      <c r="AG24" s="64"/>
      <c r="AH24" s="58"/>
      <c r="AI24" s="60">
        <f t="shared" si="0"/>
        <v>0</v>
      </c>
      <c r="AJ24" s="171">
        <f>SUM(AI24:AI26)</f>
        <v>0</v>
      </c>
      <c r="AN24" s="4"/>
      <c r="AO24" s="19">
        <v>14</v>
      </c>
      <c r="AP24" s="1">
        <v>5</v>
      </c>
    </row>
    <row r="25" spans="2:43" ht="15" customHeight="1" x14ac:dyDescent="0.25">
      <c r="B25" s="160" t="s">
        <v>26</v>
      </c>
      <c r="C25" s="161"/>
      <c r="D25" s="65"/>
      <c r="E25" s="57"/>
      <c r="F25" s="57"/>
      <c r="G25" s="57"/>
      <c r="H25" s="57"/>
      <c r="I25" s="64"/>
      <c r="J25" s="64"/>
      <c r="K25" s="57"/>
      <c r="L25" s="57"/>
      <c r="M25" s="57"/>
      <c r="N25" s="57"/>
      <c r="O25" s="57"/>
      <c r="P25" s="64"/>
      <c r="Q25" s="64"/>
      <c r="R25" s="57"/>
      <c r="S25" s="57"/>
      <c r="T25" s="57"/>
      <c r="U25" s="57"/>
      <c r="V25" s="57"/>
      <c r="W25" s="64"/>
      <c r="X25" s="64"/>
      <c r="Y25" s="57"/>
      <c r="Z25" s="57"/>
      <c r="AA25" s="57"/>
      <c r="AB25" s="57"/>
      <c r="AC25" s="57"/>
      <c r="AD25" s="64"/>
      <c r="AE25" s="64"/>
      <c r="AF25" s="57"/>
      <c r="AG25" s="57"/>
      <c r="AH25" s="72"/>
      <c r="AI25" s="60">
        <f t="shared" si="0"/>
        <v>0</v>
      </c>
      <c r="AJ25" s="172"/>
      <c r="AO25" s="19">
        <v>15</v>
      </c>
      <c r="AP25" s="1">
        <v>5</v>
      </c>
    </row>
    <row r="26" spans="2:43" x14ac:dyDescent="0.25">
      <c r="B26" s="160" t="s">
        <v>27</v>
      </c>
      <c r="C26" s="161"/>
      <c r="D26" s="66"/>
      <c r="E26" s="66"/>
      <c r="F26" s="67"/>
      <c r="G26" s="67"/>
      <c r="H26" s="66"/>
      <c r="I26" s="57"/>
      <c r="J26" s="57"/>
      <c r="K26" s="57"/>
      <c r="L26" s="57"/>
      <c r="M26" s="64"/>
      <c r="N26" s="64"/>
      <c r="O26" s="57"/>
      <c r="P26" s="57"/>
      <c r="Q26" s="57"/>
      <c r="R26" s="57"/>
      <c r="S26" s="57"/>
      <c r="T26" s="64"/>
      <c r="U26" s="64"/>
      <c r="V26" s="57"/>
      <c r="W26" s="57"/>
      <c r="X26" s="57"/>
      <c r="Y26" s="63"/>
      <c r="Z26" s="62"/>
      <c r="AA26" s="67"/>
      <c r="AB26" s="67"/>
      <c r="AC26" s="62"/>
      <c r="AD26" s="62"/>
      <c r="AE26" s="62"/>
      <c r="AF26" s="62"/>
      <c r="AG26" s="62"/>
      <c r="AH26" s="58"/>
      <c r="AI26" s="60">
        <f t="shared" si="0"/>
        <v>0</v>
      </c>
      <c r="AJ26" s="173"/>
      <c r="AO26" s="35" t="s">
        <v>51</v>
      </c>
      <c r="AP26" s="38">
        <f>SUM(AP11:AP25)</f>
        <v>151</v>
      </c>
    </row>
    <row r="27" spans="2:43" x14ac:dyDescent="0.25">
      <c r="AH27" s="4" t="s">
        <v>62</v>
      </c>
      <c r="AI27" s="19">
        <f>SUM(AI17:AI26)</f>
        <v>10</v>
      </c>
    </row>
    <row r="28" spans="2:43" x14ac:dyDescent="0.25">
      <c r="B28" s="7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2"/>
      <c r="AI28" s="7"/>
      <c r="AJ28" s="7"/>
      <c r="AK28" s="7"/>
      <c r="AL28" s="7"/>
      <c r="AM28" s="7"/>
      <c r="AN28" s="7"/>
      <c r="AO28" s="7"/>
      <c r="AP28" s="7"/>
      <c r="AQ28" s="7"/>
    </row>
    <row r="29" spans="2:43" x14ac:dyDescent="0.25">
      <c r="B29" s="162" t="s">
        <v>29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165" t="s">
        <v>30</v>
      </c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7"/>
      <c r="AD29" s="168" t="s">
        <v>31</v>
      </c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</row>
    <row r="30" spans="2:43" s="21" customFormat="1" x14ac:dyDescent="0.25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  <c r="P30" s="154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4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6"/>
    </row>
    <row r="31" spans="2:43" s="21" customFormat="1" x14ac:dyDescent="0.25"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9"/>
      <c r="P31" s="157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9"/>
      <c r="AD31" s="157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9"/>
    </row>
    <row r="32" spans="2:43" s="21" customFormat="1" x14ac:dyDescent="0.25"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157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9"/>
      <c r="AD32" s="157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9"/>
    </row>
    <row r="33" spans="1:50" s="21" customFormat="1" x14ac:dyDescent="0.25"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/>
      <c r="P33" s="157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9"/>
      <c r="AD33" s="157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9"/>
    </row>
    <row r="34" spans="1:50" s="21" customFormat="1" x14ac:dyDescent="0.25"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  <c r="P34" s="157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9"/>
      <c r="AD34" s="157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9"/>
    </row>
    <row r="35" spans="1:50" s="21" customFormat="1" x14ac:dyDescent="0.25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57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9"/>
      <c r="AD35" s="157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9"/>
    </row>
    <row r="36" spans="1:50" s="21" customFormat="1" x14ac:dyDescent="0.25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7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9"/>
      <c r="AD36" s="157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9"/>
    </row>
    <row r="37" spans="1:50" s="21" customFormat="1" x14ac:dyDescent="0.2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157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9"/>
      <c r="AD37" s="157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9"/>
    </row>
    <row r="38" spans="1:50" s="21" customFormat="1" x14ac:dyDescent="0.2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  <c r="P38" s="157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9"/>
      <c r="AD38" s="157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9"/>
    </row>
    <row r="39" spans="1:50" s="21" customFormat="1" x14ac:dyDescent="0.2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  <c r="P39" s="157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9"/>
      <c r="AD39" s="157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9"/>
    </row>
    <row r="40" spans="1:50" s="21" customFormat="1" x14ac:dyDescent="0.2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  <c r="P40" s="157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9"/>
      <c r="AD40" s="157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9"/>
    </row>
    <row r="41" spans="1:50" s="21" customFormat="1" x14ac:dyDescent="0.2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57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9"/>
      <c r="AD41" s="157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9"/>
    </row>
    <row r="42" spans="1:50" s="21" customFormat="1" x14ac:dyDescent="0.2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  <c r="P42" s="157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9"/>
      <c r="AD42" s="157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9"/>
    </row>
    <row r="43" spans="1:50" s="21" customFormat="1" x14ac:dyDescent="0.2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157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9"/>
      <c r="AD43" s="157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</row>
    <row r="44" spans="1:50" s="21" customFormat="1" x14ac:dyDescent="0.2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157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9"/>
      <c r="AD44" s="157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9"/>
      <c r="AT44" s="22"/>
    </row>
    <row r="45" spans="1:50" s="21" customFormat="1" x14ac:dyDescent="0.2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157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9"/>
      <c r="AD45" s="157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T45" s="22"/>
    </row>
    <row r="46" spans="1:50" s="21" customFormat="1" ht="13.5" thickBot="1" x14ac:dyDescent="0.3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  <c r="P46" s="157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9"/>
      <c r="AD46" s="157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T46" s="22"/>
    </row>
    <row r="47" spans="1:50" ht="14.25" thickTop="1" thickBot="1" x14ac:dyDescent="0.3">
      <c r="B47" s="98" t="s">
        <v>32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1"/>
    </row>
    <row r="48" spans="1:50" ht="15" customHeight="1" thickTop="1" x14ac:dyDescent="0.25">
      <c r="A48" s="20"/>
      <c r="B48" s="196" t="s">
        <v>60</v>
      </c>
      <c r="C48" s="198" t="s">
        <v>33</v>
      </c>
      <c r="D48" s="198"/>
      <c r="E48" s="200" t="s">
        <v>34</v>
      </c>
      <c r="F48" s="200" t="s">
        <v>33</v>
      </c>
      <c r="G48" s="75" t="s">
        <v>35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8" t="s">
        <v>36</v>
      </c>
      <c r="T48" s="74"/>
      <c r="U48" s="74"/>
      <c r="V48" s="74"/>
      <c r="W48" s="74"/>
      <c r="X48" s="89"/>
      <c r="Y48" s="73" t="s">
        <v>37</v>
      </c>
      <c r="Z48" s="73"/>
      <c r="AA48" s="73"/>
      <c r="AB48" s="73"/>
      <c r="AC48" s="73"/>
      <c r="AD48" s="73"/>
      <c r="AE48" s="94" t="s">
        <v>38</v>
      </c>
      <c r="AF48" s="77"/>
      <c r="AG48" s="77"/>
      <c r="AH48" s="77"/>
      <c r="AI48" s="77"/>
      <c r="AJ48" s="95"/>
      <c r="AK48" s="78" t="s">
        <v>39</v>
      </c>
      <c r="AL48" s="78"/>
      <c r="AM48" s="78"/>
      <c r="AN48" s="78"/>
      <c r="AO48" s="78"/>
      <c r="AP48" s="78"/>
      <c r="AQ48" s="79"/>
      <c r="AR48" s="192" t="s">
        <v>40</v>
      </c>
      <c r="AS48" s="193"/>
      <c r="AT48" s="182" t="s">
        <v>40</v>
      </c>
      <c r="AU48" s="183"/>
      <c r="AX48" s="19"/>
    </row>
    <row r="49" spans="2:51" ht="13.5" thickBot="1" x14ac:dyDescent="0.3">
      <c r="B49" s="197"/>
      <c r="C49" s="199"/>
      <c r="D49" s="199"/>
      <c r="E49" s="201"/>
      <c r="F49" s="201"/>
      <c r="G49" s="39" t="s">
        <v>41</v>
      </c>
      <c r="H49" s="39" t="s">
        <v>42</v>
      </c>
      <c r="I49" s="39" t="s">
        <v>43</v>
      </c>
      <c r="J49" s="39" t="s">
        <v>44</v>
      </c>
      <c r="K49" s="39" t="s">
        <v>45</v>
      </c>
      <c r="L49" s="39" t="s">
        <v>46</v>
      </c>
      <c r="M49" s="39" t="s">
        <v>47</v>
      </c>
      <c r="N49" s="83" t="s">
        <v>48</v>
      </c>
      <c r="O49" s="83" t="s">
        <v>64</v>
      </c>
      <c r="P49" s="83" t="s">
        <v>65</v>
      </c>
      <c r="Q49" s="83" t="s">
        <v>66</v>
      </c>
      <c r="R49" s="83" t="s">
        <v>67</v>
      </c>
      <c r="S49" s="90" t="s">
        <v>41</v>
      </c>
      <c r="T49" s="40" t="s">
        <v>42</v>
      </c>
      <c r="U49" s="40" t="s">
        <v>43</v>
      </c>
      <c r="V49" s="40" t="s">
        <v>44</v>
      </c>
      <c r="W49" s="40" t="s">
        <v>45</v>
      </c>
      <c r="X49" s="91" t="s">
        <v>46</v>
      </c>
      <c r="Y49" s="87" t="s">
        <v>41</v>
      </c>
      <c r="Z49" s="41" t="s">
        <v>42</v>
      </c>
      <c r="AA49" s="41" t="s">
        <v>43</v>
      </c>
      <c r="AB49" s="41" t="s">
        <v>44</v>
      </c>
      <c r="AC49" s="41" t="s">
        <v>45</v>
      </c>
      <c r="AD49" s="92" t="s">
        <v>46</v>
      </c>
      <c r="AE49" s="96" t="s">
        <v>41</v>
      </c>
      <c r="AF49" s="42" t="s">
        <v>42</v>
      </c>
      <c r="AG49" s="42" t="s">
        <v>43</v>
      </c>
      <c r="AH49" s="42" t="s">
        <v>44</v>
      </c>
      <c r="AI49" s="42" t="s">
        <v>45</v>
      </c>
      <c r="AJ49" s="97" t="s">
        <v>46</v>
      </c>
      <c r="AK49" s="93" t="s">
        <v>41</v>
      </c>
      <c r="AL49" s="43" t="s">
        <v>42</v>
      </c>
      <c r="AM49" s="43" t="s">
        <v>43</v>
      </c>
      <c r="AN49" s="43" t="s">
        <v>44</v>
      </c>
      <c r="AO49" s="43" t="s">
        <v>45</v>
      </c>
      <c r="AP49" s="43" t="s">
        <v>46</v>
      </c>
      <c r="AQ49" s="52" t="s">
        <v>47</v>
      </c>
      <c r="AR49" s="194" t="s">
        <v>49</v>
      </c>
      <c r="AS49" s="195"/>
      <c r="AT49" s="184" t="s">
        <v>60</v>
      </c>
      <c r="AU49" s="185"/>
      <c r="AX49" s="19"/>
    </row>
    <row r="50" spans="2:51" ht="13.5" thickTop="1" x14ac:dyDescent="0.25">
      <c r="B50" s="131">
        <v>1</v>
      </c>
      <c r="C50" s="186">
        <f>VLOOKUP(B50,$AO$11:$AP$25,2,FALSE)/$AP$26</f>
        <v>0.15894039735099338</v>
      </c>
      <c r="D50" s="187"/>
      <c r="E50" s="48" t="s">
        <v>54</v>
      </c>
      <c r="F50" s="49">
        <v>0.3</v>
      </c>
      <c r="G50" s="123">
        <v>3</v>
      </c>
      <c r="H50" s="55"/>
      <c r="I50" s="55"/>
      <c r="J50" s="55"/>
      <c r="K50" s="55"/>
      <c r="L50" s="55"/>
      <c r="M50" s="55"/>
      <c r="N50" s="84"/>
      <c r="O50" s="84"/>
      <c r="P50" s="84"/>
      <c r="Q50" s="84"/>
      <c r="R50" s="202">
        <v>5</v>
      </c>
      <c r="S50" s="104"/>
      <c r="T50" s="55"/>
      <c r="U50" s="55"/>
      <c r="V50" s="55"/>
      <c r="W50" s="55"/>
      <c r="X50" s="105"/>
      <c r="Y50" s="106"/>
      <c r="Z50" s="55"/>
      <c r="AA50" s="55"/>
      <c r="AB50" s="55"/>
      <c r="AC50" s="55"/>
      <c r="AD50" s="84"/>
      <c r="AE50" s="104"/>
      <c r="AF50" s="55"/>
      <c r="AG50" s="55"/>
      <c r="AH50" s="55"/>
      <c r="AI50" s="55"/>
      <c r="AJ50" s="105"/>
      <c r="AK50" s="106"/>
      <c r="AL50" s="55"/>
      <c r="AM50" s="55"/>
      <c r="AN50" s="55"/>
      <c r="AO50" s="55"/>
      <c r="AP50" s="55"/>
      <c r="AQ50" s="84"/>
      <c r="AR50" s="137">
        <f t="shared" ref="AR50:AR81" si="1">IF(SUM(G50:AQ50)=0,"",AVERAGE(G50:AQ50))</f>
        <v>4</v>
      </c>
      <c r="AS50" s="138"/>
      <c r="AT50" s="138">
        <f>SUMPRODUCT(F50:F53,AR50:AR53)</f>
        <v>5.6</v>
      </c>
      <c r="AU50" s="139"/>
      <c r="AX50" s="19"/>
    </row>
    <row r="51" spans="2:51" x14ac:dyDescent="0.25">
      <c r="B51" s="132"/>
      <c r="C51" s="188"/>
      <c r="D51" s="189"/>
      <c r="E51" s="30" t="s">
        <v>55</v>
      </c>
      <c r="F51" s="36">
        <v>0.3</v>
      </c>
      <c r="G51" s="54"/>
      <c r="H51" s="53">
        <v>4</v>
      </c>
      <c r="I51" s="54"/>
      <c r="J51" s="54"/>
      <c r="K51" s="54"/>
      <c r="L51" s="54"/>
      <c r="M51" s="54"/>
      <c r="N51" s="85"/>
      <c r="O51" s="85"/>
      <c r="P51" s="85"/>
      <c r="Q51" s="205">
        <v>4</v>
      </c>
      <c r="R51" s="85"/>
      <c r="S51" s="107"/>
      <c r="T51" s="54"/>
      <c r="U51" s="54"/>
      <c r="V51" s="54"/>
      <c r="W51" s="54"/>
      <c r="X51" s="108"/>
      <c r="Y51" s="109"/>
      <c r="Z51" s="54"/>
      <c r="AA51" s="54"/>
      <c r="AB51" s="54"/>
      <c r="AC51" s="54"/>
      <c r="AD51" s="85"/>
      <c r="AE51" s="107"/>
      <c r="AF51" s="54"/>
      <c r="AG51" s="54"/>
      <c r="AH51" s="54"/>
      <c r="AI51" s="54"/>
      <c r="AJ51" s="108"/>
      <c r="AK51" s="109"/>
      <c r="AL51" s="54"/>
      <c r="AM51" s="54"/>
      <c r="AN51" s="54"/>
      <c r="AO51" s="54"/>
      <c r="AP51" s="54"/>
      <c r="AQ51" s="85"/>
      <c r="AR51" s="144">
        <f t="shared" si="1"/>
        <v>4</v>
      </c>
      <c r="AS51" s="140"/>
      <c r="AT51" s="140"/>
      <c r="AU51" s="141"/>
      <c r="AY51" s="5"/>
    </row>
    <row r="52" spans="2:51" x14ac:dyDescent="0.25">
      <c r="B52" s="132"/>
      <c r="C52" s="188"/>
      <c r="D52" s="189"/>
      <c r="E52" s="30" t="s">
        <v>56</v>
      </c>
      <c r="F52" s="37">
        <v>0.3</v>
      </c>
      <c r="G52" s="54"/>
      <c r="H52" s="54"/>
      <c r="I52" s="53">
        <v>8</v>
      </c>
      <c r="J52" s="54"/>
      <c r="K52" s="54"/>
      <c r="L52" s="54"/>
      <c r="M52" s="54"/>
      <c r="N52" s="85"/>
      <c r="O52" s="85"/>
      <c r="P52" s="85"/>
      <c r="Q52" s="85"/>
      <c r="R52" s="85"/>
      <c r="S52" s="107"/>
      <c r="T52" s="54"/>
      <c r="U52" s="54"/>
      <c r="V52" s="54"/>
      <c r="W52" s="54"/>
      <c r="X52" s="108"/>
      <c r="Y52" s="109"/>
      <c r="Z52" s="54"/>
      <c r="AA52" s="54"/>
      <c r="AB52" s="54"/>
      <c r="AC52" s="54"/>
      <c r="AD52" s="85"/>
      <c r="AE52" s="107"/>
      <c r="AF52" s="54"/>
      <c r="AG52" s="54"/>
      <c r="AH52" s="54"/>
      <c r="AI52" s="54"/>
      <c r="AJ52" s="108"/>
      <c r="AK52" s="109"/>
      <c r="AL52" s="54"/>
      <c r="AM52" s="54"/>
      <c r="AN52" s="54"/>
      <c r="AO52" s="54"/>
      <c r="AP52" s="54"/>
      <c r="AQ52" s="85"/>
      <c r="AR52" s="144">
        <f t="shared" si="1"/>
        <v>8</v>
      </c>
      <c r="AS52" s="140"/>
      <c r="AT52" s="140"/>
      <c r="AU52" s="141"/>
    </row>
    <row r="53" spans="2:51" ht="13.5" thickBot="1" x14ac:dyDescent="0.3">
      <c r="B53" s="133"/>
      <c r="C53" s="190"/>
      <c r="D53" s="191"/>
      <c r="E53" s="50" t="s">
        <v>57</v>
      </c>
      <c r="F53" s="51">
        <v>0.1</v>
      </c>
      <c r="G53" s="56"/>
      <c r="H53" s="56"/>
      <c r="I53" s="56"/>
      <c r="J53" s="206">
        <v>8</v>
      </c>
      <c r="K53" s="56"/>
      <c r="L53" s="56"/>
      <c r="M53" s="56"/>
      <c r="N53" s="86"/>
      <c r="O53" s="86"/>
      <c r="P53" s="86"/>
      <c r="Q53" s="86"/>
      <c r="R53" s="86"/>
      <c r="S53" s="110"/>
      <c r="T53" s="56"/>
      <c r="U53" s="56"/>
      <c r="V53" s="56"/>
      <c r="W53" s="56"/>
      <c r="X53" s="111"/>
      <c r="Y53" s="112"/>
      <c r="Z53" s="56"/>
      <c r="AA53" s="56"/>
      <c r="AB53" s="56"/>
      <c r="AC53" s="56"/>
      <c r="AD53" s="86"/>
      <c r="AE53" s="110"/>
      <c r="AF53" s="56"/>
      <c r="AG53" s="56"/>
      <c r="AH53" s="56"/>
      <c r="AI53" s="56"/>
      <c r="AJ53" s="111"/>
      <c r="AK53" s="112"/>
      <c r="AL53" s="56"/>
      <c r="AM53" s="56"/>
      <c r="AN53" s="56"/>
      <c r="AO53" s="56"/>
      <c r="AP53" s="56"/>
      <c r="AQ53" s="86"/>
      <c r="AR53" s="145">
        <f t="shared" si="1"/>
        <v>8</v>
      </c>
      <c r="AS53" s="142"/>
      <c r="AT53" s="142"/>
      <c r="AU53" s="143"/>
    </row>
    <row r="54" spans="2:51" ht="13.5" thickTop="1" x14ac:dyDescent="0.25">
      <c r="B54" s="146">
        <v>2</v>
      </c>
      <c r="C54" s="134">
        <f t="shared" ref="C54" si="2">VLOOKUP(B54,$AO$11:$AP$25,2,FALSE)/$AP$26</f>
        <v>3.9735099337748346E-2</v>
      </c>
      <c r="D54" s="134"/>
      <c r="E54" s="44" t="s">
        <v>54</v>
      </c>
      <c r="F54" s="45">
        <v>0.3</v>
      </c>
      <c r="G54" s="113"/>
      <c r="H54" s="113"/>
      <c r="I54" s="113"/>
      <c r="J54" s="113"/>
      <c r="K54" s="203">
        <v>7</v>
      </c>
      <c r="L54" s="113"/>
      <c r="M54" s="113"/>
      <c r="N54" s="114"/>
      <c r="O54" s="114"/>
      <c r="P54" s="114"/>
      <c r="Q54" s="114"/>
      <c r="R54" s="204">
        <v>6</v>
      </c>
      <c r="S54" s="115"/>
      <c r="T54" s="113"/>
      <c r="U54" s="113"/>
      <c r="V54" s="113"/>
      <c r="W54" s="113"/>
      <c r="X54" s="116"/>
      <c r="Y54" s="117"/>
      <c r="Z54" s="113"/>
      <c r="AA54" s="113"/>
      <c r="AB54" s="113"/>
      <c r="AC54" s="113"/>
      <c r="AD54" s="114"/>
      <c r="AE54" s="115"/>
      <c r="AF54" s="113"/>
      <c r="AG54" s="113"/>
      <c r="AH54" s="113"/>
      <c r="AI54" s="113"/>
      <c r="AJ54" s="116"/>
      <c r="AK54" s="117"/>
      <c r="AL54" s="113"/>
      <c r="AM54" s="113"/>
      <c r="AN54" s="113"/>
      <c r="AO54" s="113"/>
      <c r="AP54" s="113"/>
      <c r="AQ54" s="114"/>
      <c r="AR54" s="153">
        <f t="shared" si="1"/>
        <v>6.5</v>
      </c>
      <c r="AS54" s="148"/>
      <c r="AT54" s="148">
        <f>SUMPRODUCT(F54:F57,AR54:AR57)</f>
        <v>7.4499999999999993</v>
      </c>
      <c r="AU54" s="149"/>
      <c r="AX54" s="19"/>
    </row>
    <row r="55" spans="2:51" x14ac:dyDescent="0.25">
      <c r="B55" s="132"/>
      <c r="C55" s="135"/>
      <c r="D55" s="135"/>
      <c r="E55" s="30" t="s">
        <v>55</v>
      </c>
      <c r="F55" s="36">
        <v>0.3</v>
      </c>
      <c r="G55" s="54"/>
      <c r="H55" s="54"/>
      <c r="I55" s="54"/>
      <c r="J55" s="54"/>
      <c r="K55" s="54"/>
      <c r="L55" s="53">
        <v>7</v>
      </c>
      <c r="M55" s="53">
        <v>9</v>
      </c>
      <c r="N55" s="85"/>
      <c r="O55" s="85"/>
      <c r="P55" s="85"/>
      <c r="Q55" s="85"/>
      <c r="R55" s="85"/>
      <c r="S55" s="107"/>
      <c r="T55" s="54"/>
      <c r="U55" s="54"/>
      <c r="V55" s="54"/>
      <c r="W55" s="54"/>
      <c r="X55" s="108"/>
      <c r="Y55" s="109"/>
      <c r="Z55" s="54"/>
      <c r="AA55" s="54"/>
      <c r="AB55" s="54"/>
      <c r="AC55" s="54"/>
      <c r="AD55" s="85"/>
      <c r="AE55" s="107"/>
      <c r="AF55" s="54"/>
      <c r="AG55" s="54"/>
      <c r="AH55" s="54"/>
      <c r="AI55" s="54"/>
      <c r="AJ55" s="108"/>
      <c r="AK55" s="109"/>
      <c r="AL55" s="54"/>
      <c r="AM55" s="54"/>
      <c r="AN55" s="54"/>
      <c r="AO55" s="54"/>
      <c r="AP55" s="54"/>
      <c r="AQ55" s="85"/>
      <c r="AR55" s="144">
        <f t="shared" si="1"/>
        <v>8</v>
      </c>
      <c r="AS55" s="140"/>
      <c r="AT55" s="140"/>
      <c r="AU55" s="141"/>
      <c r="AX55" s="19"/>
    </row>
    <row r="56" spans="2:51" x14ac:dyDescent="0.25">
      <c r="B56" s="132"/>
      <c r="C56" s="135"/>
      <c r="D56" s="135"/>
      <c r="E56" s="30" t="s">
        <v>56</v>
      </c>
      <c r="F56" s="37">
        <v>0.3</v>
      </c>
      <c r="G56" s="54"/>
      <c r="H56" s="54"/>
      <c r="I56" s="54"/>
      <c r="J56" s="54"/>
      <c r="K56" s="54"/>
      <c r="L56" s="54"/>
      <c r="M56" s="54"/>
      <c r="N56" s="205">
        <v>9</v>
      </c>
      <c r="O56" s="85"/>
      <c r="P56" s="85"/>
      <c r="Q56" s="85"/>
      <c r="R56" s="85"/>
      <c r="S56" s="107"/>
      <c r="T56" s="54"/>
      <c r="U56" s="54"/>
      <c r="V56" s="54"/>
      <c r="W56" s="54"/>
      <c r="X56" s="108"/>
      <c r="Y56" s="109"/>
      <c r="Z56" s="54"/>
      <c r="AA56" s="54"/>
      <c r="AB56" s="54"/>
      <c r="AC56" s="54"/>
      <c r="AD56" s="85"/>
      <c r="AE56" s="107"/>
      <c r="AF56" s="54"/>
      <c r="AG56" s="54"/>
      <c r="AH56" s="54"/>
      <c r="AI56" s="54"/>
      <c r="AJ56" s="108"/>
      <c r="AK56" s="109"/>
      <c r="AL56" s="54"/>
      <c r="AM56" s="54"/>
      <c r="AN56" s="54"/>
      <c r="AO56" s="54"/>
      <c r="AP56" s="54"/>
      <c r="AQ56" s="85"/>
      <c r="AR56" s="144">
        <f t="shared" si="1"/>
        <v>9</v>
      </c>
      <c r="AS56" s="140"/>
      <c r="AT56" s="140"/>
      <c r="AU56" s="141"/>
      <c r="AX56" s="19"/>
    </row>
    <row r="57" spans="2:51" ht="13.5" thickBot="1" x14ac:dyDescent="0.3">
      <c r="B57" s="147"/>
      <c r="C57" s="136"/>
      <c r="D57" s="136"/>
      <c r="E57" s="46" t="s">
        <v>57</v>
      </c>
      <c r="F57" s="47">
        <v>0.1</v>
      </c>
      <c r="G57" s="118"/>
      <c r="H57" s="118"/>
      <c r="I57" s="118"/>
      <c r="J57" s="118"/>
      <c r="K57" s="118"/>
      <c r="L57" s="118"/>
      <c r="M57" s="118"/>
      <c r="N57" s="212">
        <v>4</v>
      </c>
      <c r="O57" s="212">
        <v>4</v>
      </c>
      <c r="P57" s="119"/>
      <c r="Q57" s="119"/>
      <c r="R57" s="119"/>
      <c r="S57" s="120"/>
      <c r="T57" s="118"/>
      <c r="U57" s="118"/>
      <c r="V57" s="118"/>
      <c r="W57" s="118"/>
      <c r="X57" s="121"/>
      <c r="Y57" s="122"/>
      <c r="Z57" s="118"/>
      <c r="AA57" s="118"/>
      <c r="AB57" s="118"/>
      <c r="AC57" s="118"/>
      <c r="AD57" s="119"/>
      <c r="AE57" s="120"/>
      <c r="AF57" s="118"/>
      <c r="AG57" s="118"/>
      <c r="AH57" s="118"/>
      <c r="AI57" s="118"/>
      <c r="AJ57" s="121"/>
      <c r="AK57" s="122"/>
      <c r="AL57" s="118"/>
      <c r="AM57" s="118"/>
      <c r="AN57" s="118"/>
      <c r="AO57" s="118"/>
      <c r="AP57" s="118"/>
      <c r="AQ57" s="119"/>
      <c r="AR57" s="152">
        <f t="shared" si="1"/>
        <v>4</v>
      </c>
      <c r="AS57" s="150"/>
      <c r="AT57" s="150"/>
      <c r="AU57" s="151"/>
      <c r="AX57" s="19"/>
    </row>
    <row r="58" spans="2:51" ht="13.5" thickTop="1" x14ac:dyDescent="0.25">
      <c r="B58" s="131">
        <v>3</v>
      </c>
      <c r="C58" s="134">
        <f t="shared" ref="C58" si="3">VLOOKUP(B58,$AO$11:$AP$25,2,FALSE)/$AP$26</f>
        <v>9.2715231788079472E-2</v>
      </c>
      <c r="D58" s="134"/>
      <c r="E58" s="48" t="s">
        <v>54</v>
      </c>
      <c r="F58" s="49">
        <v>0.3</v>
      </c>
      <c r="G58" s="55"/>
      <c r="H58" s="55"/>
      <c r="I58" s="55"/>
      <c r="J58" s="55"/>
      <c r="K58" s="55"/>
      <c r="L58" s="55"/>
      <c r="M58" s="55"/>
      <c r="N58" s="84"/>
      <c r="O58" s="84"/>
      <c r="P58" s="202">
        <v>9</v>
      </c>
      <c r="Q58" s="202">
        <v>4</v>
      </c>
      <c r="R58" s="84"/>
      <c r="S58" s="104"/>
      <c r="T58" s="55"/>
      <c r="U58" s="55"/>
      <c r="V58" s="55"/>
      <c r="W58" s="55"/>
      <c r="X58" s="105"/>
      <c r="Y58" s="106"/>
      <c r="Z58" s="55"/>
      <c r="AA58" s="55"/>
      <c r="AB58" s="55"/>
      <c r="AC58" s="55"/>
      <c r="AD58" s="84"/>
      <c r="AE58" s="104"/>
      <c r="AF58" s="55"/>
      <c r="AG58" s="55"/>
      <c r="AH58" s="55"/>
      <c r="AI58" s="55"/>
      <c r="AJ58" s="105"/>
      <c r="AK58" s="106"/>
      <c r="AL58" s="55"/>
      <c r="AM58" s="55"/>
      <c r="AN58" s="55"/>
      <c r="AO58" s="55"/>
      <c r="AP58" s="55"/>
      <c r="AQ58" s="84"/>
      <c r="AR58" s="137">
        <f t="shared" si="1"/>
        <v>6.5</v>
      </c>
      <c r="AS58" s="138"/>
      <c r="AT58" s="138">
        <f>SUMPRODUCT(F58:F61,AR58:AR61)</f>
        <v>4.9499999999999993</v>
      </c>
      <c r="AU58" s="139"/>
      <c r="AX58" s="19"/>
    </row>
    <row r="59" spans="2:51" x14ac:dyDescent="0.25">
      <c r="B59" s="132"/>
      <c r="C59" s="135"/>
      <c r="D59" s="135"/>
      <c r="E59" s="30" t="s">
        <v>55</v>
      </c>
      <c r="F59" s="36">
        <v>0.3</v>
      </c>
      <c r="G59" s="54"/>
      <c r="H59" s="54"/>
      <c r="I59" s="54"/>
      <c r="J59" s="54"/>
      <c r="K59" s="54"/>
      <c r="L59" s="54"/>
      <c r="M59" s="54"/>
      <c r="N59" s="85"/>
      <c r="O59" s="85"/>
      <c r="P59" s="85"/>
      <c r="Q59" s="85"/>
      <c r="R59" s="85"/>
      <c r="S59" s="211">
        <v>4</v>
      </c>
      <c r="T59" s="54"/>
      <c r="U59" s="54"/>
      <c r="V59" s="54"/>
      <c r="W59" s="54"/>
      <c r="X59" s="108"/>
      <c r="Y59" s="109"/>
      <c r="Z59" s="54"/>
      <c r="AA59" s="54"/>
      <c r="AB59" s="54"/>
      <c r="AC59" s="54"/>
      <c r="AD59" s="85"/>
      <c r="AE59" s="107"/>
      <c r="AF59" s="54"/>
      <c r="AG59" s="54"/>
      <c r="AH59" s="54"/>
      <c r="AI59" s="54"/>
      <c r="AJ59" s="108"/>
      <c r="AK59" s="109"/>
      <c r="AL59" s="54"/>
      <c r="AM59" s="54"/>
      <c r="AN59" s="54"/>
      <c r="AO59" s="54"/>
      <c r="AP59" s="54"/>
      <c r="AQ59" s="85"/>
      <c r="AR59" s="144">
        <f t="shared" si="1"/>
        <v>4</v>
      </c>
      <c r="AS59" s="140"/>
      <c r="AT59" s="140"/>
      <c r="AU59" s="141"/>
      <c r="AX59" s="19"/>
    </row>
    <row r="60" spans="2:51" x14ac:dyDescent="0.25">
      <c r="B60" s="132"/>
      <c r="C60" s="135"/>
      <c r="D60" s="135"/>
      <c r="E60" s="30" t="s">
        <v>56</v>
      </c>
      <c r="F60" s="37">
        <v>0.3</v>
      </c>
      <c r="G60" s="54"/>
      <c r="H60" s="54"/>
      <c r="I60" s="54"/>
      <c r="J60" s="54"/>
      <c r="K60" s="54"/>
      <c r="L60" s="54"/>
      <c r="M60" s="54"/>
      <c r="N60" s="85"/>
      <c r="O60" s="85"/>
      <c r="P60" s="85"/>
      <c r="Q60" s="85"/>
      <c r="R60" s="85"/>
      <c r="S60" s="107"/>
      <c r="T60" s="207">
        <v>5</v>
      </c>
      <c r="U60" s="54"/>
      <c r="V60" s="54"/>
      <c r="W60" s="54"/>
      <c r="X60" s="208">
        <v>3</v>
      </c>
      <c r="Y60" s="109"/>
      <c r="Z60" s="54"/>
      <c r="AA60" s="54"/>
      <c r="AB60" s="54"/>
      <c r="AC60" s="54"/>
      <c r="AD60" s="85"/>
      <c r="AE60" s="107"/>
      <c r="AF60" s="54"/>
      <c r="AG60" s="54"/>
      <c r="AH60" s="54"/>
      <c r="AI60" s="54"/>
      <c r="AJ60" s="108"/>
      <c r="AK60" s="109"/>
      <c r="AL60" s="54"/>
      <c r="AM60" s="54"/>
      <c r="AN60" s="54"/>
      <c r="AO60" s="54"/>
      <c r="AP60" s="54"/>
      <c r="AQ60" s="85"/>
      <c r="AR60" s="144">
        <f t="shared" si="1"/>
        <v>4</v>
      </c>
      <c r="AS60" s="140"/>
      <c r="AT60" s="140"/>
      <c r="AU60" s="141"/>
      <c r="AX60" s="19"/>
    </row>
    <row r="61" spans="2:51" ht="13.5" thickBot="1" x14ac:dyDescent="0.3">
      <c r="B61" s="133"/>
      <c r="C61" s="136"/>
      <c r="D61" s="136"/>
      <c r="E61" s="50" t="s">
        <v>57</v>
      </c>
      <c r="F61" s="51">
        <v>0.1</v>
      </c>
      <c r="G61" s="56"/>
      <c r="H61" s="56"/>
      <c r="I61" s="56"/>
      <c r="J61" s="56"/>
      <c r="K61" s="56"/>
      <c r="L61" s="56"/>
      <c r="M61" s="56"/>
      <c r="N61" s="86"/>
      <c r="O61" s="86"/>
      <c r="P61" s="86"/>
      <c r="Q61" s="86"/>
      <c r="R61" s="86"/>
      <c r="S61" s="110"/>
      <c r="T61" s="56"/>
      <c r="U61" s="213">
        <v>6</v>
      </c>
      <c r="V61" s="56"/>
      <c r="W61" s="56"/>
      <c r="X61" s="111"/>
      <c r="Y61" s="112"/>
      <c r="Z61" s="56"/>
      <c r="AA61" s="56"/>
      <c r="AB61" s="56"/>
      <c r="AC61" s="56"/>
      <c r="AD61" s="86"/>
      <c r="AE61" s="110"/>
      <c r="AF61" s="56"/>
      <c r="AG61" s="56"/>
      <c r="AH61" s="56"/>
      <c r="AI61" s="56"/>
      <c r="AJ61" s="111"/>
      <c r="AK61" s="112"/>
      <c r="AL61" s="56"/>
      <c r="AM61" s="56"/>
      <c r="AN61" s="56"/>
      <c r="AO61" s="56"/>
      <c r="AP61" s="56"/>
      <c r="AQ61" s="86"/>
      <c r="AR61" s="145">
        <f t="shared" si="1"/>
        <v>6</v>
      </c>
      <c r="AS61" s="142"/>
      <c r="AT61" s="142"/>
      <c r="AU61" s="143"/>
      <c r="AX61" s="19"/>
    </row>
    <row r="62" spans="2:51" ht="13.5" thickTop="1" x14ac:dyDescent="0.25">
      <c r="B62" s="146">
        <v>4</v>
      </c>
      <c r="C62" s="134">
        <f t="shared" ref="C62" si="4">VLOOKUP(B62,$AO$11:$AP$25,2,FALSE)/$AP$26</f>
        <v>5.2980132450331126E-2</v>
      </c>
      <c r="D62" s="134"/>
      <c r="E62" s="44" t="s">
        <v>54</v>
      </c>
      <c r="F62" s="45">
        <v>0.3</v>
      </c>
      <c r="G62" s="113"/>
      <c r="H62" s="113"/>
      <c r="I62" s="113"/>
      <c r="J62" s="113"/>
      <c r="K62" s="113"/>
      <c r="L62" s="113"/>
      <c r="M62" s="113"/>
      <c r="N62" s="114"/>
      <c r="O62" s="114"/>
      <c r="P62" s="114"/>
      <c r="Q62" s="114"/>
      <c r="R62" s="114"/>
      <c r="S62" s="115"/>
      <c r="T62" s="113"/>
      <c r="U62" s="113"/>
      <c r="V62" s="214">
        <v>7</v>
      </c>
      <c r="W62" s="113"/>
      <c r="X62" s="116"/>
      <c r="Y62" s="117"/>
      <c r="Z62" s="113"/>
      <c r="AA62" s="113"/>
      <c r="AB62" s="113"/>
      <c r="AC62" s="113"/>
      <c r="AD62" s="114"/>
      <c r="AE62" s="115"/>
      <c r="AF62" s="113"/>
      <c r="AG62" s="113"/>
      <c r="AH62" s="113"/>
      <c r="AI62" s="113"/>
      <c r="AJ62" s="116"/>
      <c r="AK62" s="117"/>
      <c r="AL62" s="113"/>
      <c r="AM62" s="113"/>
      <c r="AN62" s="113"/>
      <c r="AO62" s="113"/>
      <c r="AP62" s="113"/>
      <c r="AQ62" s="114"/>
      <c r="AR62" s="153">
        <f t="shared" si="1"/>
        <v>7</v>
      </c>
      <c r="AS62" s="148"/>
      <c r="AT62" s="148">
        <f>SUMPRODUCT(F62:F65,AR62:AR65)</f>
        <v>6.35</v>
      </c>
      <c r="AU62" s="149"/>
      <c r="AX62" s="19"/>
    </row>
    <row r="63" spans="2:51" x14ac:dyDescent="0.25">
      <c r="B63" s="132"/>
      <c r="C63" s="135"/>
      <c r="D63" s="135"/>
      <c r="E63" s="30" t="s">
        <v>55</v>
      </c>
      <c r="F63" s="36">
        <v>0.3</v>
      </c>
      <c r="G63" s="54"/>
      <c r="H63" s="54"/>
      <c r="I63" s="54"/>
      <c r="J63" s="54"/>
      <c r="K63" s="54"/>
      <c r="L63" s="54"/>
      <c r="M63" s="54"/>
      <c r="N63" s="85"/>
      <c r="O63" s="85"/>
      <c r="P63" s="85"/>
      <c r="Q63" s="85"/>
      <c r="R63" s="85"/>
      <c r="S63" s="107"/>
      <c r="T63" s="54"/>
      <c r="U63" s="54"/>
      <c r="V63" s="54"/>
      <c r="W63" s="207">
        <v>6</v>
      </c>
      <c r="X63" s="208">
        <v>7</v>
      </c>
      <c r="Y63" s="109"/>
      <c r="Z63" s="54"/>
      <c r="AA63" s="54"/>
      <c r="AB63" s="54"/>
      <c r="AC63" s="54"/>
      <c r="AD63" s="85"/>
      <c r="AE63" s="107"/>
      <c r="AF63" s="54"/>
      <c r="AG63" s="54"/>
      <c r="AH63" s="54"/>
      <c r="AI63" s="54"/>
      <c r="AJ63" s="108"/>
      <c r="AK63" s="109"/>
      <c r="AL63" s="54"/>
      <c r="AM63" s="54"/>
      <c r="AN63" s="54"/>
      <c r="AO63" s="54"/>
      <c r="AP63" s="54"/>
      <c r="AQ63" s="85"/>
      <c r="AR63" s="144">
        <f t="shared" si="1"/>
        <v>6.5</v>
      </c>
      <c r="AS63" s="140"/>
      <c r="AT63" s="140"/>
      <c r="AU63" s="141"/>
      <c r="AX63" s="19"/>
    </row>
    <row r="64" spans="2:51" x14ac:dyDescent="0.25">
      <c r="B64" s="132"/>
      <c r="C64" s="135"/>
      <c r="D64" s="135"/>
      <c r="E64" s="30" t="s">
        <v>56</v>
      </c>
      <c r="F64" s="37">
        <v>0.3</v>
      </c>
      <c r="G64" s="54"/>
      <c r="H64" s="54"/>
      <c r="I64" s="54"/>
      <c r="J64" s="54"/>
      <c r="K64" s="54"/>
      <c r="L64" s="54"/>
      <c r="M64" s="54"/>
      <c r="N64" s="85"/>
      <c r="O64" s="85"/>
      <c r="P64" s="205">
        <v>5</v>
      </c>
      <c r="Q64" s="85"/>
      <c r="R64" s="85"/>
      <c r="S64" s="107"/>
      <c r="T64" s="54"/>
      <c r="U64" s="54"/>
      <c r="V64" s="54"/>
      <c r="W64" s="54"/>
      <c r="X64" s="108"/>
      <c r="Y64" s="109"/>
      <c r="Z64" s="54"/>
      <c r="AA64" s="54"/>
      <c r="AB64" s="54"/>
      <c r="AC64" s="54"/>
      <c r="AD64" s="85"/>
      <c r="AE64" s="107"/>
      <c r="AF64" s="54"/>
      <c r="AG64" s="54"/>
      <c r="AH64" s="54"/>
      <c r="AI64" s="54"/>
      <c r="AJ64" s="108"/>
      <c r="AK64" s="109"/>
      <c r="AL64" s="54"/>
      <c r="AM64" s="54"/>
      <c r="AN64" s="54"/>
      <c r="AO64" s="54"/>
      <c r="AP64" s="54"/>
      <c r="AQ64" s="85"/>
      <c r="AR64" s="144">
        <f t="shared" si="1"/>
        <v>5</v>
      </c>
      <c r="AS64" s="140"/>
      <c r="AT64" s="140"/>
      <c r="AU64" s="141"/>
      <c r="AX64" s="19"/>
    </row>
    <row r="65" spans="2:50" ht="13.5" thickBot="1" x14ac:dyDescent="0.3">
      <c r="B65" s="147"/>
      <c r="C65" s="136"/>
      <c r="D65" s="136"/>
      <c r="E65" s="46" t="s">
        <v>57</v>
      </c>
      <c r="F65" s="47">
        <v>0.1</v>
      </c>
      <c r="G65" s="118"/>
      <c r="H65" s="118"/>
      <c r="I65" s="118"/>
      <c r="J65" s="118"/>
      <c r="K65" s="118"/>
      <c r="L65" s="118"/>
      <c r="M65" s="118"/>
      <c r="N65" s="119"/>
      <c r="O65" s="119"/>
      <c r="P65" s="119"/>
      <c r="Q65" s="119"/>
      <c r="R65" s="119"/>
      <c r="S65" s="120"/>
      <c r="T65" s="118"/>
      <c r="U65" s="118"/>
      <c r="V65" s="118"/>
      <c r="W65" s="118"/>
      <c r="X65" s="215">
        <v>8</v>
      </c>
      <c r="Y65" s="122"/>
      <c r="Z65" s="118"/>
      <c r="AA65" s="118"/>
      <c r="AB65" s="118"/>
      <c r="AC65" s="118"/>
      <c r="AD65" s="119"/>
      <c r="AE65" s="120"/>
      <c r="AF65" s="118"/>
      <c r="AG65" s="118"/>
      <c r="AH65" s="118"/>
      <c r="AI65" s="118"/>
      <c r="AJ65" s="121"/>
      <c r="AK65" s="122"/>
      <c r="AL65" s="118"/>
      <c r="AM65" s="118"/>
      <c r="AN65" s="118"/>
      <c r="AO65" s="118"/>
      <c r="AP65" s="118"/>
      <c r="AQ65" s="119"/>
      <c r="AR65" s="152">
        <f t="shared" si="1"/>
        <v>8</v>
      </c>
      <c r="AS65" s="150"/>
      <c r="AT65" s="150"/>
      <c r="AU65" s="151"/>
      <c r="AX65" s="19"/>
    </row>
    <row r="66" spans="2:50" ht="13.5" thickTop="1" x14ac:dyDescent="0.25">
      <c r="B66" s="131">
        <v>5</v>
      </c>
      <c r="C66" s="134">
        <f t="shared" ref="C66" si="5">VLOOKUP(B66,$AO$11:$AP$25,2,FALSE)/$AP$26</f>
        <v>9.2715231788079472E-2</v>
      </c>
      <c r="D66" s="134"/>
      <c r="E66" s="48" t="s">
        <v>54</v>
      </c>
      <c r="F66" s="49">
        <v>0.3</v>
      </c>
      <c r="G66" s="55"/>
      <c r="H66" s="55"/>
      <c r="I66" s="55"/>
      <c r="J66" s="55"/>
      <c r="K66" s="55"/>
      <c r="L66" s="55"/>
      <c r="M66" s="55"/>
      <c r="N66" s="84"/>
      <c r="O66" s="84"/>
      <c r="P66" s="84"/>
      <c r="Q66" s="84"/>
      <c r="R66" s="84"/>
      <c r="S66" s="104"/>
      <c r="T66" s="55"/>
      <c r="U66" s="55"/>
      <c r="V66" s="55"/>
      <c r="W66" s="55"/>
      <c r="X66" s="105"/>
      <c r="Y66" s="216">
        <v>6</v>
      </c>
      <c r="Z66" s="55"/>
      <c r="AA66" s="55"/>
      <c r="AB66" s="55"/>
      <c r="AC66" s="55"/>
      <c r="AD66" s="84"/>
      <c r="AE66" s="104"/>
      <c r="AF66" s="55"/>
      <c r="AG66" s="55"/>
      <c r="AH66" s="55"/>
      <c r="AI66" s="55"/>
      <c r="AJ66" s="105"/>
      <c r="AK66" s="106"/>
      <c r="AL66" s="55"/>
      <c r="AM66" s="55"/>
      <c r="AN66" s="55"/>
      <c r="AO66" s="55"/>
      <c r="AP66" s="55"/>
      <c r="AQ66" s="84"/>
      <c r="AR66" s="137">
        <f t="shared" si="1"/>
        <v>6</v>
      </c>
      <c r="AS66" s="138"/>
      <c r="AT66" s="138">
        <f>SUMPRODUCT(F66:F69,AR66:AR69)</f>
        <v>6.6</v>
      </c>
      <c r="AU66" s="139"/>
      <c r="AX66" s="19"/>
    </row>
    <row r="67" spans="2:50" x14ac:dyDescent="0.25">
      <c r="B67" s="132"/>
      <c r="C67" s="135"/>
      <c r="D67" s="135"/>
      <c r="E67" s="30" t="s">
        <v>55</v>
      </c>
      <c r="F67" s="36">
        <v>0.3</v>
      </c>
      <c r="G67" s="54"/>
      <c r="H67" s="54"/>
      <c r="I67" s="54"/>
      <c r="J67" s="54"/>
      <c r="K67" s="54"/>
      <c r="L67" s="54"/>
      <c r="M67" s="54"/>
      <c r="N67" s="85"/>
      <c r="O67" s="85"/>
      <c r="P67" s="85"/>
      <c r="Q67" s="85"/>
      <c r="R67" s="85"/>
      <c r="S67" s="107"/>
      <c r="T67" s="54"/>
      <c r="U67" s="54"/>
      <c r="V67" s="54"/>
      <c r="W67" s="54"/>
      <c r="X67" s="108"/>
      <c r="Y67" s="109"/>
      <c r="Z67" s="209">
        <v>7</v>
      </c>
      <c r="AA67" s="54"/>
      <c r="AB67" s="54"/>
      <c r="AC67" s="54"/>
      <c r="AD67" s="85"/>
      <c r="AE67" s="107"/>
      <c r="AF67" s="54"/>
      <c r="AG67" s="54"/>
      <c r="AH67" s="54"/>
      <c r="AI67" s="54"/>
      <c r="AJ67" s="108"/>
      <c r="AK67" s="109"/>
      <c r="AL67" s="54"/>
      <c r="AM67" s="54"/>
      <c r="AN67" s="54"/>
      <c r="AO67" s="54"/>
      <c r="AP67" s="54"/>
      <c r="AQ67" s="85"/>
      <c r="AR67" s="144">
        <f t="shared" si="1"/>
        <v>7</v>
      </c>
      <c r="AS67" s="140"/>
      <c r="AT67" s="140"/>
      <c r="AU67" s="141"/>
      <c r="AX67" s="19"/>
    </row>
    <row r="68" spans="2:50" x14ac:dyDescent="0.25">
      <c r="B68" s="132"/>
      <c r="C68" s="135"/>
      <c r="D68" s="135"/>
      <c r="E68" s="30" t="s">
        <v>56</v>
      </c>
      <c r="F68" s="37">
        <v>0.3</v>
      </c>
      <c r="G68" s="54"/>
      <c r="H68" s="54"/>
      <c r="I68" s="54"/>
      <c r="J68" s="54"/>
      <c r="K68" s="54"/>
      <c r="L68" s="54"/>
      <c r="M68" s="54"/>
      <c r="N68" s="85"/>
      <c r="O68" s="85"/>
      <c r="P68" s="85"/>
      <c r="Q68" s="85"/>
      <c r="R68" s="85"/>
      <c r="S68" s="107"/>
      <c r="T68" s="54"/>
      <c r="U68" s="54"/>
      <c r="V68" s="54"/>
      <c r="W68" s="54"/>
      <c r="X68" s="108"/>
      <c r="Y68" s="109"/>
      <c r="Z68" s="54"/>
      <c r="AA68" s="209">
        <v>8</v>
      </c>
      <c r="AB68" s="54"/>
      <c r="AC68" s="54"/>
      <c r="AD68" s="85"/>
      <c r="AE68" s="107"/>
      <c r="AF68" s="54"/>
      <c r="AG68" s="54"/>
      <c r="AH68" s="54"/>
      <c r="AI68" s="54"/>
      <c r="AJ68" s="108"/>
      <c r="AK68" s="109"/>
      <c r="AL68" s="54"/>
      <c r="AM68" s="54"/>
      <c r="AN68" s="54"/>
      <c r="AO68" s="54"/>
      <c r="AP68" s="54"/>
      <c r="AQ68" s="85"/>
      <c r="AR68" s="144">
        <f t="shared" si="1"/>
        <v>8</v>
      </c>
      <c r="AS68" s="140"/>
      <c r="AT68" s="140"/>
      <c r="AU68" s="141"/>
      <c r="AX68" s="19"/>
    </row>
    <row r="69" spans="2:50" ht="13.5" thickBot="1" x14ac:dyDescent="0.3">
      <c r="B69" s="133"/>
      <c r="C69" s="136"/>
      <c r="D69" s="136"/>
      <c r="E69" s="50" t="s">
        <v>57</v>
      </c>
      <c r="F69" s="51">
        <v>0.1</v>
      </c>
      <c r="G69" s="56"/>
      <c r="H69" s="56"/>
      <c r="I69" s="56"/>
      <c r="J69" s="56"/>
      <c r="K69" s="56"/>
      <c r="L69" s="56"/>
      <c r="M69" s="56"/>
      <c r="N69" s="86"/>
      <c r="O69" s="86"/>
      <c r="P69" s="86"/>
      <c r="Q69" s="86"/>
      <c r="R69" s="86"/>
      <c r="S69" s="110"/>
      <c r="T69" s="56"/>
      <c r="U69" s="56"/>
      <c r="V69" s="56"/>
      <c r="W69" s="56"/>
      <c r="X69" s="111"/>
      <c r="Y69" s="112"/>
      <c r="Z69" s="56"/>
      <c r="AA69" s="56"/>
      <c r="AB69" s="210">
        <v>3</v>
      </c>
      <c r="AC69" s="56"/>
      <c r="AD69" s="86"/>
      <c r="AE69" s="110"/>
      <c r="AF69" s="56"/>
      <c r="AG69" s="56"/>
      <c r="AH69" s="56"/>
      <c r="AI69" s="56"/>
      <c r="AJ69" s="111"/>
      <c r="AK69" s="112"/>
      <c r="AL69" s="56"/>
      <c r="AM69" s="56"/>
      <c r="AN69" s="56"/>
      <c r="AO69" s="56"/>
      <c r="AP69" s="56"/>
      <c r="AQ69" s="86"/>
      <c r="AR69" s="145">
        <f t="shared" si="1"/>
        <v>3</v>
      </c>
      <c r="AS69" s="142"/>
      <c r="AT69" s="142"/>
      <c r="AU69" s="143"/>
      <c r="AX69" s="19"/>
    </row>
    <row r="70" spans="2:50" ht="13.5" thickTop="1" x14ac:dyDescent="0.25">
      <c r="B70" s="146">
        <v>6</v>
      </c>
      <c r="C70" s="134">
        <f t="shared" ref="C70" si="6">VLOOKUP(B70,$AO$11:$AP$25,2,FALSE)/$AP$26</f>
        <v>9.2715231788079472E-2</v>
      </c>
      <c r="D70" s="134"/>
      <c r="E70" s="44" t="s">
        <v>54</v>
      </c>
      <c r="F70" s="45">
        <v>0.3</v>
      </c>
      <c r="G70" s="113"/>
      <c r="H70" s="113"/>
      <c r="I70" s="113"/>
      <c r="J70" s="113"/>
      <c r="K70" s="113"/>
      <c r="L70" s="113"/>
      <c r="M70" s="113"/>
      <c r="N70" s="114"/>
      <c r="O70" s="114"/>
      <c r="P70" s="114"/>
      <c r="Q70" s="114"/>
      <c r="R70" s="114"/>
      <c r="S70" s="115"/>
      <c r="T70" s="113"/>
      <c r="U70" s="113"/>
      <c r="V70" s="113"/>
      <c r="W70" s="113"/>
      <c r="X70" s="116"/>
      <c r="Y70" s="117"/>
      <c r="Z70" s="113"/>
      <c r="AA70" s="113"/>
      <c r="AB70" s="113"/>
      <c r="AC70" s="113"/>
      <c r="AD70" s="114"/>
      <c r="AE70" s="115"/>
      <c r="AF70" s="113"/>
      <c r="AG70" s="113"/>
      <c r="AH70" s="113"/>
      <c r="AI70" s="113"/>
      <c r="AJ70" s="116"/>
      <c r="AK70" s="117"/>
      <c r="AL70" s="113"/>
      <c r="AM70" s="113"/>
      <c r="AN70" s="113"/>
      <c r="AO70" s="113"/>
      <c r="AP70" s="113"/>
      <c r="AQ70" s="114"/>
      <c r="AR70" s="153" t="str">
        <f t="shared" si="1"/>
        <v/>
      </c>
      <c r="AS70" s="148"/>
      <c r="AT70" s="148">
        <f>SUMPRODUCT(F70:F73,AR70:AR73)</f>
        <v>0</v>
      </c>
      <c r="AU70" s="149"/>
      <c r="AX70" s="19"/>
    </row>
    <row r="71" spans="2:50" x14ac:dyDescent="0.25">
      <c r="B71" s="132"/>
      <c r="C71" s="135"/>
      <c r="D71" s="135"/>
      <c r="E71" s="30" t="s">
        <v>55</v>
      </c>
      <c r="F71" s="36">
        <v>0.3</v>
      </c>
      <c r="G71" s="54"/>
      <c r="H71" s="54"/>
      <c r="I71" s="54"/>
      <c r="J71" s="54"/>
      <c r="K71" s="54"/>
      <c r="L71" s="54"/>
      <c r="M71" s="54"/>
      <c r="N71" s="85"/>
      <c r="O71" s="85"/>
      <c r="P71" s="85"/>
      <c r="Q71" s="85"/>
      <c r="R71" s="85"/>
      <c r="S71" s="107"/>
      <c r="T71" s="54"/>
      <c r="U71" s="54"/>
      <c r="V71" s="54"/>
      <c r="W71" s="54"/>
      <c r="X71" s="108"/>
      <c r="Y71" s="109"/>
      <c r="Z71" s="54"/>
      <c r="AA71" s="54"/>
      <c r="AB71" s="54"/>
      <c r="AC71" s="54"/>
      <c r="AD71" s="85"/>
      <c r="AE71" s="107"/>
      <c r="AF71" s="54"/>
      <c r="AG71" s="54"/>
      <c r="AH71" s="54"/>
      <c r="AI71" s="54"/>
      <c r="AJ71" s="108"/>
      <c r="AK71" s="109"/>
      <c r="AL71" s="54"/>
      <c r="AM71" s="54"/>
      <c r="AN71" s="54"/>
      <c r="AO71" s="54"/>
      <c r="AP71" s="54"/>
      <c r="AQ71" s="85"/>
      <c r="AR71" s="144" t="str">
        <f t="shared" si="1"/>
        <v/>
      </c>
      <c r="AS71" s="140"/>
      <c r="AT71" s="140"/>
      <c r="AU71" s="141"/>
      <c r="AX71" s="19"/>
    </row>
    <row r="72" spans="2:50" x14ac:dyDescent="0.25">
      <c r="B72" s="132"/>
      <c r="C72" s="135"/>
      <c r="D72" s="135"/>
      <c r="E72" s="30" t="s">
        <v>56</v>
      </c>
      <c r="F72" s="37">
        <v>0.3</v>
      </c>
      <c r="G72" s="54"/>
      <c r="H72" s="54"/>
      <c r="I72" s="54"/>
      <c r="J72" s="54"/>
      <c r="K72" s="54"/>
      <c r="L72" s="54"/>
      <c r="M72" s="54"/>
      <c r="N72" s="85"/>
      <c r="O72" s="85"/>
      <c r="P72" s="85"/>
      <c r="Q72" s="85"/>
      <c r="R72" s="85"/>
      <c r="S72" s="107"/>
      <c r="T72" s="54"/>
      <c r="U72" s="54"/>
      <c r="V72" s="54"/>
      <c r="W72" s="54"/>
      <c r="X72" s="108"/>
      <c r="Y72" s="109"/>
      <c r="Z72" s="54"/>
      <c r="AA72" s="54"/>
      <c r="AB72" s="54"/>
      <c r="AC72" s="54"/>
      <c r="AD72" s="85"/>
      <c r="AE72" s="107"/>
      <c r="AF72" s="54"/>
      <c r="AG72" s="54"/>
      <c r="AH72" s="54"/>
      <c r="AI72" s="54"/>
      <c r="AJ72" s="108"/>
      <c r="AK72" s="109"/>
      <c r="AL72" s="54"/>
      <c r="AM72" s="54"/>
      <c r="AN72" s="54"/>
      <c r="AO72" s="54"/>
      <c r="AP72" s="54"/>
      <c r="AQ72" s="85"/>
      <c r="AR72" s="144" t="str">
        <f t="shared" si="1"/>
        <v/>
      </c>
      <c r="AS72" s="140"/>
      <c r="AT72" s="140"/>
      <c r="AU72" s="141"/>
      <c r="AX72" s="19"/>
    </row>
    <row r="73" spans="2:50" ht="13.5" thickBot="1" x14ac:dyDescent="0.3">
      <c r="B73" s="147"/>
      <c r="C73" s="136"/>
      <c r="D73" s="136"/>
      <c r="E73" s="46" t="s">
        <v>57</v>
      </c>
      <c r="F73" s="47">
        <v>0.1</v>
      </c>
      <c r="G73" s="118"/>
      <c r="H73" s="118"/>
      <c r="I73" s="118"/>
      <c r="J73" s="118"/>
      <c r="K73" s="118"/>
      <c r="L73" s="118"/>
      <c r="M73" s="118"/>
      <c r="N73" s="119"/>
      <c r="O73" s="119"/>
      <c r="P73" s="119"/>
      <c r="Q73" s="119"/>
      <c r="R73" s="119"/>
      <c r="S73" s="120"/>
      <c r="T73" s="118"/>
      <c r="U73" s="118"/>
      <c r="V73" s="118"/>
      <c r="W73" s="118"/>
      <c r="X73" s="121"/>
      <c r="Y73" s="122"/>
      <c r="Z73" s="118"/>
      <c r="AA73" s="118"/>
      <c r="AB73" s="118"/>
      <c r="AC73" s="118"/>
      <c r="AD73" s="119"/>
      <c r="AE73" s="120"/>
      <c r="AF73" s="118"/>
      <c r="AG73" s="118"/>
      <c r="AH73" s="118"/>
      <c r="AI73" s="118"/>
      <c r="AJ73" s="121"/>
      <c r="AK73" s="122"/>
      <c r="AL73" s="118"/>
      <c r="AM73" s="118"/>
      <c r="AN73" s="118"/>
      <c r="AO73" s="118"/>
      <c r="AP73" s="118"/>
      <c r="AQ73" s="119"/>
      <c r="AR73" s="152" t="str">
        <f t="shared" si="1"/>
        <v/>
      </c>
      <c r="AS73" s="150"/>
      <c r="AT73" s="150"/>
      <c r="AU73" s="151"/>
      <c r="AX73" s="19"/>
    </row>
    <row r="74" spans="2:50" ht="13.5" thickTop="1" x14ac:dyDescent="0.25">
      <c r="B74" s="131">
        <v>7</v>
      </c>
      <c r="C74" s="134">
        <f t="shared" ref="C74" si="7">VLOOKUP(B74,$AO$11:$AP$25,2,FALSE)/$AP$26</f>
        <v>5.2980132450331126E-2</v>
      </c>
      <c r="D74" s="134"/>
      <c r="E74" s="48" t="s">
        <v>54</v>
      </c>
      <c r="F74" s="49">
        <v>0.3</v>
      </c>
      <c r="G74" s="55"/>
      <c r="H74" s="55"/>
      <c r="I74" s="55"/>
      <c r="J74" s="55"/>
      <c r="K74" s="55"/>
      <c r="L74" s="55"/>
      <c r="M74" s="55"/>
      <c r="N74" s="84"/>
      <c r="O74" s="84"/>
      <c r="P74" s="84"/>
      <c r="Q74" s="84"/>
      <c r="R74" s="84"/>
      <c r="S74" s="104"/>
      <c r="T74" s="55"/>
      <c r="U74" s="55"/>
      <c r="V74" s="55"/>
      <c r="W74" s="55"/>
      <c r="X74" s="105"/>
      <c r="Y74" s="106"/>
      <c r="Z74" s="55"/>
      <c r="AA74" s="55"/>
      <c r="AB74" s="55"/>
      <c r="AC74" s="55"/>
      <c r="AD74" s="84"/>
      <c r="AE74" s="104"/>
      <c r="AF74" s="55"/>
      <c r="AG74" s="55"/>
      <c r="AH74" s="55"/>
      <c r="AI74" s="55"/>
      <c r="AJ74" s="105"/>
      <c r="AK74" s="106"/>
      <c r="AL74" s="55"/>
      <c r="AM74" s="55"/>
      <c r="AN74" s="55"/>
      <c r="AO74" s="55"/>
      <c r="AP74" s="55"/>
      <c r="AQ74" s="84"/>
      <c r="AR74" s="137" t="str">
        <f t="shared" si="1"/>
        <v/>
      </c>
      <c r="AS74" s="138"/>
      <c r="AT74" s="138">
        <f>SUMPRODUCT(F74:F77,AR74:AR77)</f>
        <v>0</v>
      </c>
      <c r="AU74" s="139"/>
      <c r="AX74" s="19"/>
    </row>
    <row r="75" spans="2:50" x14ac:dyDescent="0.25">
      <c r="B75" s="132"/>
      <c r="C75" s="135"/>
      <c r="D75" s="135"/>
      <c r="E75" s="30" t="s">
        <v>55</v>
      </c>
      <c r="F75" s="36">
        <v>0.3</v>
      </c>
      <c r="G75" s="54"/>
      <c r="H75" s="54"/>
      <c r="I75" s="54"/>
      <c r="J75" s="54"/>
      <c r="K75" s="54"/>
      <c r="L75" s="54"/>
      <c r="M75" s="54"/>
      <c r="N75" s="85"/>
      <c r="O75" s="85"/>
      <c r="P75" s="85"/>
      <c r="Q75" s="85"/>
      <c r="R75" s="85"/>
      <c r="S75" s="107"/>
      <c r="T75" s="54"/>
      <c r="U75" s="54"/>
      <c r="V75" s="54"/>
      <c r="W75" s="54"/>
      <c r="X75" s="108"/>
      <c r="Y75" s="109"/>
      <c r="Z75" s="54"/>
      <c r="AA75" s="54"/>
      <c r="AB75" s="54"/>
      <c r="AC75" s="54"/>
      <c r="AD75" s="85"/>
      <c r="AE75" s="107"/>
      <c r="AF75" s="54"/>
      <c r="AG75" s="54"/>
      <c r="AH75" s="54"/>
      <c r="AI75" s="54"/>
      <c r="AJ75" s="108"/>
      <c r="AK75" s="109"/>
      <c r="AL75" s="54"/>
      <c r="AM75" s="54"/>
      <c r="AN75" s="54"/>
      <c r="AO75" s="54"/>
      <c r="AP75" s="54"/>
      <c r="AQ75" s="85"/>
      <c r="AR75" s="144" t="str">
        <f t="shared" si="1"/>
        <v/>
      </c>
      <c r="AS75" s="140"/>
      <c r="AT75" s="140"/>
      <c r="AU75" s="141"/>
      <c r="AX75" s="19"/>
    </row>
    <row r="76" spans="2:50" x14ac:dyDescent="0.25">
      <c r="B76" s="132"/>
      <c r="C76" s="135"/>
      <c r="D76" s="135"/>
      <c r="E76" s="30" t="s">
        <v>56</v>
      </c>
      <c r="F76" s="37">
        <v>0.3</v>
      </c>
      <c r="G76" s="54"/>
      <c r="H76" s="54"/>
      <c r="I76" s="54"/>
      <c r="J76" s="54"/>
      <c r="K76" s="54"/>
      <c r="L76" s="54"/>
      <c r="M76" s="54"/>
      <c r="N76" s="85"/>
      <c r="O76" s="85"/>
      <c r="P76" s="85"/>
      <c r="Q76" s="85"/>
      <c r="R76" s="85"/>
      <c r="S76" s="107"/>
      <c r="T76" s="54"/>
      <c r="U76" s="54"/>
      <c r="V76" s="54"/>
      <c r="W76" s="54"/>
      <c r="X76" s="108"/>
      <c r="Y76" s="109"/>
      <c r="Z76" s="54"/>
      <c r="AA76" s="54"/>
      <c r="AB76" s="54"/>
      <c r="AC76" s="54"/>
      <c r="AD76" s="85"/>
      <c r="AE76" s="107"/>
      <c r="AF76" s="54"/>
      <c r="AG76" s="54"/>
      <c r="AH76" s="54"/>
      <c r="AI76" s="54"/>
      <c r="AJ76" s="108"/>
      <c r="AK76" s="109"/>
      <c r="AL76" s="54"/>
      <c r="AM76" s="54"/>
      <c r="AN76" s="54"/>
      <c r="AO76" s="54"/>
      <c r="AP76" s="54"/>
      <c r="AQ76" s="85"/>
      <c r="AR76" s="144" t="str">
        <f t="shared" si="1"/>
        <v/>
      </c>
      <c r="AS76" s="140"/>
      <c r="AT76" s="140"/>
      <c r="AU76" s="141"/>
      <c r="AX76" s="19"/>
    </row>
    <row r="77" spans="2:50" ht="13.5" thickBot="1" x14ac:dyDescent="0.3">
      <c r="B77" s="133"/>
      <c r="C77" s="136"/>
      <c r="D77" s="136"/>
      <c r="E77" s="50" t="s">
        <v>57</v>
      </c>
      <c r="F77" s="51">
        <v>0.1</v>
      </c>
      <c r="G77" s="56"/>
      <c r="H77" s="56"/>
      <c r="I77" s="56"/>
      <c r="J77" s="56"/>
      <c r="K77" s="56"/>
      <c r="L77" s="56"/>
      <c r="M77" s="56"/>
      <c r="N77" s="86"/>
      <c r="O77" s="86"/>
      <c r="P77" s="86"/>
      <c r="Q77" s="86"/>
      <c r="R77" s="86"/>
      <c r="S77" s="110"/>
      <c r="T77" s="56"/>
      <c r="U77" s="56"/>
      <c r="V77" s="56"/>
      <c r="W77" s="56"/>
      <c r="X77" s="111"/>
      <c r="Y77" s="112"/>
      <c r="Z77" s="56"/>
      <c r="AA77" s="56"/>
      <c r="AB77" s="56"/>
      <c r="AC77" s="56"/>
      <c r="AD77" s="86"/>
      <c r="AE77" s="110"/>
      <c r="AF77" s="56"/>
      <c r="AG77" s="56"/>
      <c r="AH77" s="56"/>
      <c r="AI77" s="56"/>
      <c r="AJ77" s="111"/>
      <c r="AK77" s="112"/>
      <c r="AL77" s="56"/>
      <c r="AM77" s="56"/>
      <c r="AN77" s="56"/>
      <c r="AO77" s="56"/>
      <c r="AP77" s="56"/>
      <c r="AQ77" s="86"/>
      <c r="AR77" s="145" t="str">
        <f t="shared" si="1"/>
        <v/>
      </c>
      <c r="AS77" s="142"/>
      <c r="AT77" s="142"/>
      <c r="AU77" s="143"/>
      <c r="AX77" s="19"/>
    </row>
    <row r="78" spans="2:50" ht="13.5" thickTop="1" x14ac:dyDescent="0.25">
      <c r="B78" s="146">
        <v>8</v>
      </c>
      <c r="C78" s="134">
        <f t="shared" ref="C78:C102" si="8">VLOOKUP(B78,$AO$11:$AP$25,2,FALSE)/$AP$26</f>
        <v>9.2715231788079472E-2</v>
      </c>
      <c r="D78" s="134"/>
      <c r="E78" s="44" t="s">
        <v>54</v>
      </c>
      <c r="F78" s="45">
        <v>0.3</v>
      </c>
      <c r="G78" s="113"/>
      <c r="H78" s="113"/>
      <c r="I78" s="113"/>
      <c r="J78" s="113"/>
      <c r="K78" s="113"/>
      <c r="L78" s="113"/>
      <c r="M78" s="113"/>
      <c r="N78" s="114"/>
      <c r="O78" s="114"/>
      <c r="P78" s="114"/>
      <c r="Q78" s="114"/>
      <c r="R78" s="114"/>
      <c r="S78" s="115"/>
      <c r="T78" s="113"/>
      <c r="U78" s="113"/>
      <c r="V78" s="113"/>
      <c r="W78" s="113"/>
      <c r="X78" s="116"/>
      <c r="Y78" s="117"/>
      <c r="Z78" s="113"/>
      <c r="AA78" s="113"/>
      <c r="AB78" s="113"/>
      <c r="AC78" s="113"/>
      <c r="AD78" s="114"/>
      <c r="AE78" s="115"/>
      <c r="AF78" s="113"/>
      <c r="AG78" s="113"/>
      <c r="AH78" s="113"/>
      <c r="AI78" s="113"/>
      <c r="AJ78" s="116"/>
      <c r="AK78" s="117"/>
      <c r="AL78" s="113"/>
      <c r="AM78" s="113"/>
      <c r="AN78" s="113"/>
      <c r="AO78" s="113"/>
      <c r="AP78" s="113"/>
      <c r="AQ78" s="114"/>
      <c r="AR78" s="153" t="str">
        <f t="shared" si="1"/>
        <v/>
      </c>
      <c r="AS78" s="148"/>
      <c r="AT78" s="148">
        <f>SUMPRODUCT(F78:F81,AR78:AR81)</f>
        <v>0</v>
      </c>
      <c r="AU78" s="149"/>
      <c r="AX78" s="19"/>
    </row>
    <row r="79" spans="2:50" x14ac:dyDescent="0.25">
      <c r="B79" s="132"/>
      <c r="C79" s="135"/>
      <c r="D79" s="135"/>
      <c r="E79" s="30" t="s">
        <v>55</v>
      </c>
      <c r="F79" s="36">
        <v>0.3</v>
      </c>
      <c r="G79" s="54"/>
      <c r="H79" s="54"/>
      <c r="I79" s="54"/>
      <c r="J79" s="54"/>
      <c r="K79" s="54"/>
      <c r="L79" s="54"/>
      <c r="M79" s="54"/>
      <c r="N79" s="85"/>
      <c r="O79" s="85"/>
      <c r="P79" s="85"/>
      <c r="Q79" s="85"/>
      <c r="R79" s="85"/>
      <c r="S79" s="107"/>
      <c r="T79" s="54"/>
      <c r="U79" s="54"/>
      <c r="V79" s="54"/>
      <c r="W79" s="54"/>
      <c r="X79" s="108"/>
      <c r="Y79" s="109"/>
      <c r="Z79" s="54"/>
      <c r="AA79" s="54"/>
      <c r="AB79" s="54"/>
      <c r="AC79" s="54"/>
      <c r="AD79" s="85"/>
      <c r="AE79" s="107"/>
      <c r="AF79" s="54"/>
      <c r="AG79" s="54"/>
      <c r="AH79" s="54"/>
      <c r="AI79" s="54"/>
      <c r="AJ79" s="108"/>
      <c r="AK79" s="109"/>
      <c r="AL79" s="54"/>
      <c r="AM79" s="54"/>
      <c r="AN79" s="54"/>
      <c r="AO79" s="54"/>
      <c r="AP79" s="54"/>
      <c r="AQ79" s="85"/>
      <c r="AR79" s="144" t="str">
        <f t="shared" si="1"/>
        <v/>
      </c>
      <c r="AS79" s="140"/>
      <c r="AT79" s="140"/>
      <c r="AU79" s="141"/>
      <c r="AX79" s="19"/>
    </row>
    <row r="80" spans="2:50" x14ac:dyDescent="0.25">
      <c r="B80" s="132"/>
      <c r="C80" s="135"/>
      <c r="D80" s="135"/>
      <c r="E80" s="30" t="s">
        <v>56</v>
      </c>
      <c r="F80" s="37">
        <v>0.3</v>
      </c>
      <c r="G80" s="54"/>
      <c r="H80" s="54"/>
      <c r="I80" s="54"/>
      <c r="J80" s="54"/>
      <c r="K80" s="54"/>
      <c r="L80" s="54"/>
      <c r="M80" s="54"/>
      <c r="N80" s="85"/>
      <c r="O80" s="85"/>
      <c r="P80" s="85"/>
      <c r="Q80" s="85"/>
      <c r="R80" s="85"/>
      <c r="S80" s="107"/>
      <c r="T80" s="54"/>
      <c r="U80" s="54"/>
      <c r="V80" s="54"/>
      <c r="W80" s="54"/>
      <c r="X80" s="108"/>
      <c r="Y80" s="109"/>
      <c r="Z80" s="54"/>
      <c r="AA80" s="54"/>
      <c r="AB80" s="54"/>
      <c r="AC80" s="54"/>
      <c r="AD80" s="85"/>
      <c r="AE80" s="107"/>
      <c r="AF80" s="54"/>
      <c r="AG80" s="54"/>
      <c r="AH80" s="54"/>
      <c r="AI80" s="54"/>
      <c r="AJ80" s="108"/>
      <c r="AK80" s="109"/>
      <c r="AL80" s="54"/>
      <c r="AM80" s="54"/>
      <c r="AN80" s="54"/>
      <c r="AO80" s="54"/>
      <c r="AP80" s="54"/>
      <c r="AQ80" s="85"/>
      <c r="AR80" s="144" t="str">
        <f t="shared" si="1"/>
        <v/>
      </c>
      <c r="AS80" s="140"/>
      <c r="AT80" s="140"/>
      <c r="AU80" s="141"/>
      <c r="AX80" s="19"/>
    </row>
    <row r="81" spans="2:50" ht="13.5" thickBot="1" x14ac:dyDescent="0.3">
      <c r="B81" s="147"/>
      <c r="C81" s="136"/>
      <c r="D81" s="136"/>
      <c r="E81" s="46" t="s">
        <v>57</v>
      </c>
      <c r="F81" s="47">
        <v>0.1</v>
      </c>
      <c r="G81" s="118"/>
      <c r="H81" s="118"/>
      <c r="I81" s="118"/>
      <c r="J81" s="118"/>
      <c r="K81" s="118"/>
      <c r="L81" s="118"/>
      <c r="M81" s="118"/>
      <c r="N81" s="119"/>
      <c r="O81" s="119"/>
      <c r="P81" s="119"/>
      <c r="Q81" s="119"/>
      <c r="R81" s="119"/>
      <c r="S81" s="120"/>
      <c r="T81" s="118"/>
      <c r="U81" s="118"/>
      <c r="V81" s="118"/>
      <c r="W81" s="118"/>
      <c r="X81" s="121"/>
      <c r="Y81" s="122"/>
      <c r="Z81" s="118"/>
      <c r="AA81" s="118"/>
      <c r="AB81" s="118"/>
      <c r="AC81" s="118"/>
      <c r="AD81" s="119"/>
      <c r="AE81" s="120"/>
      <c r="AF81" s="118"/>
      <c r="AG81" s="118"/>
      <c r="AH81" s="118"/>
      <c r="AI81" s="118"/>
      <c r="AJ81" s="121"/>
      <c r="AK81" s="122"/>
      <c r="AL81" s="118"/>
      <c r="AM81" s="118"/>
      <c r="AN81" s="118"/>
      <c r="AO81" s="118"/>
      <c r="AP81" s="118"/>
      <c r="AQ81" s="119"/>
      <c r="AR81" s="152" t="str">
        <f t="shared" si="1"/>
        <v/>
      </c>
      <c r="AS81" s="150"/>
      <c r="AT81" s="150"/>
      <c r="AU81" s="151"/>
      <c r="AX81" s="19"/>
    </row>
    <row r="82" spans="2:50" ht="13.5" thickTop="1" x14ac:dyDescent="0.25">
      <c r="B82" s="131">
        <v>9</v>
      </c>
      <c r="C82" s="134">
        <f t="shared" ref="C82:C106" si="9">VLOOKUP(B82,$AO$11:$AP$25,2,FALSE)/$AP$26</f>
        <v>9.2715231788079472E-2</v>
      </c>
      <c r="D82" s="134"/>
      <c r="E82" s="48" t="s">
        <v>54</v>
      </c>
      <c r="F82" s="49">
        <v>0.3</v>
      </c>
      <c r="G82" s="55"/>
      <c r="H82" s="55"/>
      <c r="I82" s="55"/>
      <c r="J82" s="55"/>
      <c r="K82" s="55"/>
      <c r="L82" s="55"/>
      <c r="M82" s="55"/>
      <c r="N82" s="84"/>
      <c r="O82" s="84"/>
      <c r="P82" s="84"/>
      <c r="Q82" s="84"/>
      <c r="R82" s="84"/>
      <c r="S82" s="104"/>
      <c r="T82" s="55"/>
      <c r="U82" s="55"/>
      <c r="V82" s="55"/>
      <c r="W82" s="55"/>
      <c r="X82" s="105"/>
      <c r="Y82" s="106"/>
      <c r="Z82" s="55"/>
      <c r="AA82" s="55"/>
      <c r="AB82" s="55"/>
      <c r="AC82" s="55"/>
      <c r="AD82" s="84"/>
      <c r="AE82" s="104"/>
      <c r="AF82" s="55"/>
      <c r="AG82" s="55"/>
      <c r="AH82" s="55"/>
      <c r="AI82" s="55"/>
      <c r="AJ82" s="105"/>
      <c r="AK82" s="106"/>
      <c r="AL82" s="55"/>
      <c r="AM82" s="55"/>
      <c r="AN82" s="55"/>
      <c r="AO82" s="55"/>
      <c r="AP82" s="55"/>
      <c r="AQ82" s="84"/>
      <c r="AR82" s="137" t="str">
        <f t="shared" ref="AR82:AR109" si="10">IF(SUM(G82:AQ82)=0,"",AVERAGE(G82:AQ82))</f>
        <v/>
      </c>
      <c r="AS82" s="138"/>
      <c r="AT82" s="138">
        <f>SUMPRODUCT(F82:F85,AR82:AR85)</f>
        <v>0</v>
      </c>
      <c r="AU82" s="139"/>
      <c r="AX82" s="19"/>
    </row>
    <row r="83" spans="2:50" x14ac:dyDescent="0.25">
      <c r="B83" s="132"/>
      <c r="C83" s="135"/>
      <c r="D83" s="135"/>
      <c r="E83" s="30" t="s">
        <v>55</v>
      </c>
      <c r="F83" s="36">
        <v>0.3</v>
      </c>
      <c r="G83" s="54"/>
      <c r="H83" s="54"/>
      <c r="I83" s="54"/>
      <c r="J83" s="54"/>
      <c r="K83" s="54"/>
      <c r="L83" s="54"/>
      <c r="M83" s="54"/>
      <c r="N83" s="85"/>
      <c r="O83" s="85"/>
      <c r="P83" s="85"/>
      <c r="Q83" s="85"/>
      <c r="R83" s="85"/>
      <c r="S83" s="107"/>
      <c r="T83" s="54"/>
      <c r="U83" s="54"/>
      <c r="V83" s="54"/>
      <c r="W83" s="54"/>
      <c r="X83" s="108"/>
      <c r="Y83" s="109"/>
      <c r="Z83" s="54"/>
      <c r="AA83" s="54"/>
      <c r="AB83" s="54"/>
      <c r="AC83" s="54"/>
      <c r="AD83" s="85"/>
      <c r="AE83" s="107"/>
      <c r="AF83" s="54"/>
      <c r="AG83" s="54"/>
      <c r="AH83" s="54"/>
      <c r="AI83" s="54"/>
      <c r="AJ83" s="108"/>
      <c r="AK83" s="109"/>
      <c r="AL83" s="54"/>
      <c r="AM83" s="54"/>
      <c r="AN83" s="54"/>
      <c r="AO83" s="54"/>
      <c r="AP83" s="54"/>
      <c r="AQ83" s="85"/>
      <c r="AR83" s="144" t="str">
        <f t="shared" si="10"/>
        <v/>
      </c>
      <c r="AS83" s="140"/>
      <c r="AT83" s="140"/>
      <c r="AU83" s="141"/>
      <c r="AX83" s="19"/>
    </row>
    <row r="84" spans="2:50" x14ac:dyDescent="0.25">
      <c r="B84" s="132"/>
      <c r="C84" s="135"/>
      <c r="D84" s="135"/>
      <c r="E84" s="30" t="s">
        <v>56</v>
      </c>
      <c r="F84" s="37">
        <v>0.3</v>
      </c>
      <c r="G84" s="54"/>
      <c r="H84" s="54"/>
      <c r="I84" s="54"/>
      <c r="J84" s="54"/>
      <c r="K84" s="54"/>
      <c r="L84" s="54"/>
      <c r="M84" s="54"/>
      <c r="N84" s="85"/>
      <c r="O84" s="85"/>
      <c r="P84" s="85"/>
      <c r="Q84" s="85"/>
      <c r="R84" s="85"/>
      <c r="S84" s="107"/>
      <c r="T84" s="54"/>
      <c r="U84" s="54"/>
      <c r="V84" s="54"/>
      <c r="W84" s="54"/>
      <c r="X84" s="108"/>
      <c r="Y84" s="109"/>
      <c r="Z84" s="54"/>
      <c r="AA84" s="54"/>
      <c r="AB84" s="54"/>
      <c r="AC84" s="54"/>
      <c r="AD84" s="85"/>
      <c r="AE84" s="107"/>
      <c r="AF84" s="54"/>
      <c r="AG84" s="54"/>
      <c r="AH84" s="54"/>
      <c r="AI84" s="54"/>
      <c r="AJ84" s="108"/>
      <c r="AK84" s="109"/>
      <c r="AL84" s="54"/>
      <c r="AM84" s="54"/>
      <c r="AN84" s="54"/>
      <c r="AO84" s="54"/>
      <c r="AP84" s="54"/>
      <c r="AQ84" s="85"/>
      <c r="AR84" s="144" t="str">
        <f t="shared" si="10"/>
        <v/>
      </c>
      <c r="AS84" s="140"/>
      <c r="AT84" s="140"/>
      <c r="AU84" s="141"/>
      <c r="AX84" s="19"/>
    </row>
    <row r="85" spans="2:50" ht="13.5" thickBot="1" x14ac:dyDescent="0.3">
      <c r="B85" s="133"/>
      <c r="C85" s="136"/>
      <c r="D85" s="136"/>
      <c r="E85" s="50" t="s">
        <v>57</v>
      </c>
      <c r="F85" s="51">
        <v>0.1</v>
      </c>
      <c r="G85" s="56"/>
      <c r="H85" s="56"/>
      <c r="I85" s="56"/>
      <c r="J85" s="56"/>
      <c r="K85" s="56"/>
      <c r="L85" s="56"/>
      <c r="M85" s="56"/>
      <c r="N85" s="86"/>
      <c r="O85" s="86"/>
      <c r="P85" s="86"/>
      <c r="Q85" s="86"/>
      <c r="R85" s="86"/>
      <c r="S85" s="110"/>
      <c r="T85" s="56"/>
      <c r="U85" s="56"/>
      <c r="V85" s="56"/>
      <c r="W85" s="56"/>
      <c r="X85" s="111"/>
      <c r="Y85" s="112"/>
      <c r="Z85" s="56"/>
      <c r="AA85" s="56"/>
      <c r="AB85" s="56"/>
      <c r="AC85" s="56"/>
      <c r="AD85" s="86"/>
      <c r="AE85" s="110"/>
      <c r="AF85" s="56"/>
      <c r="AG85" s="56"/>
      <c r="AH85" s="56"/>
      <c r="AI85" s="56"/>
      <c r="AJ85" s="111"/>
      <c r="AK85" s="112"/>
      <c r="AL85" s="56"/>
      <c r="AM85" s="56"/>
      <c r="AN85" s="56"/>
      <c r="AO85" s="56"/>
      <c r="AP85" s="56"/>
      <c r="AQ85" s="86"/>
      <c r="AR85" s="145" t="str">
        <f t="shared" si="10"/>
        <v/>
      </c>
      <c r="AS85" s="142"/>
      <c r="AT85" s="142"/>
      <c r="AU85" s="143"/>
      <c r="AX85" s="19"/>
    </row>
    <row r="86" spans="2:50" ht="13.5" thickTop="1" x14ac:dyDescent="0.25">
      <c r="B86" s="131">
        <v>10</v>
      </c>
      <c r="C86" s="134">
        <f t="shared" ref="C86" si="11">VLOOKUP(B86,$AO$11:$AP$25,2,FALSE)/$AP$26</f>
        <v>6.6225165562913912E-2</v>
      </c>
      <c r="D86" s="134"/>
      <c r="E86" s="48" t="s">
        <v>54</v>
      </c>
      <c r="F86" s="49">
        <v>0.3</v>
      </c>
      <c r="G86" s="55"/>
      <c r="H86" s="55"/>
      <c r="I86" s="55"/>
      <c r="J86" s="55"/>
      <c r="K86" s="55"/>
      <c r="L86" s="55"/>
      <c r="M86" s="55"/>
      <c r="N86" s="84"/>
      <c r="O86" s="84"/>
      <c r="P86" s="84"/>
      <c r="Q86" s="84"/>
      <c r="R86" s="84"/>
      <c r="S86" s="104"/>
      <c r="T86" s="55"/>
      <c r="U86" s="55"/>
      <c r="V86" s="55"/>
      <c r="W86" s="55"/>
      <c r="X86" s="105"/>
      <c r="Y86" s="106"/>
      <c r="Z86" s="55"/>
      <c r="AA86" s="55"/>
      <c r="AB86" s="55"/>
      <c r="AC86" s="55"/>
      <c r="AD86" s="84"/>
      <c r="AE86" s="104"/>
      <c r="AF86" s="55"/>
      <c r="AG86" s="55"/>
      <c r="AH86" s="55"/>
      <c r="AI86" s="55"/>
      <c r="AJ86" s="105"/>
      <c r="AK86" s="106"/>
      <c r="AL86" s="55"/>
      <c r="AM86" s="55"/>
      <c r="AN86" s="55"/>
      <c r="AO86" s="55"/>
      <c r="AP86" s="55"/>
      <c r="AQ86" s="84"/>
      <c r="AR86" s="137" t="str">
        <f t="shared" si="10"/>
        <v/>
      </c>
      <c r="AS86" s="138"/>
      <c r="AT86" s="138">
        <f>SUMPRODUCT(F86:F89,AR86:AR89)</f>
        <v>0</v>
      </c>
      <c r="AU86" s="139"/>
      <c r="AX86" s="19"/>
    </row>
    <row r="87" spans="2:50" x14ac:dyDescent="0.25">
      <c r="B87" s="132"/>
      <c r="C87" s="135"/>
      <c r="D87" s="135"/>
      <c r="E87" s="81" t="s">
        <v>55</v>
      </c>
      <c r="F87" s="36">
        <v>0.3</v>
      </c>
      <c r="G87" s="54"/>
      <c r="H87" s="54"/>
      <c r="I87" s="54"/>
      <c r="J87" s="54"/>
      <c r="K87" s="54"/>
      <c r="L87" s="54"/>
      <c r="M87" s="54"/>
      <c r="N87" s="85"/>
      <c r="O87" s="85"/>
      <c r="P87" s="85"/>
      <c r="Q87" s="85"/>
      <c r="R87" s="85"/>
      <c r="S87" s="107"/>
      <c r="T87" s="54"/>
      <c r="U87" s="54"/>
      <c r="V87" s="54"/>
      <c r="W87" s="54"/>
      <c r="X87" s="108"/>
      <c r="Y87" s="109"/>
      <c r="Z87" s="54"/>
      <c r="AA87" s="54"/>
      <c r="AB87" s="54"/>
      <c r="AC87" s="54"/>
      <c r="AD87" s="85"/>
      <c r="AE87" s="107"/>
      <c r="AF87" s="54"/>
      <c r="AG87" s="54"/>
      <c r="AH87" s="54"/>
      <c r="AI87" s="54"/>
      <c r="AJ87" s="108"/>
      <c r="AK87" s="109"/>
      <c r="AL87" s="54"/>
      <c r="AM87" s="54"/>
      <c r="AN87" s="54"/>
      <c r="AO87" s="54"/>
      <c r="AP87" s="54"/>
      <c r="AQ87" s="85"/>
      <c r="AR87" s="144" t="str">
        <f t="shared" si="10"/>
        <v/>
      </c>
      <c r="AS87" s="140"/>
      <c r="AT87" s="140"/>
      <c r="AU87" s="141"/>
      <c r="AX87" s="19"/>
    </row>
    <row r="88" spans="2:50" x14ac:dyDescent="0.25">
      <c r="B88" s="132"/>
      <c r="C88" s="135"/>
      <c r="D88" s="135"/>
      <c r="E88" s="81" t="s">
        <v>56</v>
      </c>
      <c r="F88" s="37">
        <v>0.3</v>
      </c>
      <c r="G88" s="54"/>
      <c r="H88" s="54"/>
      <c r="I88" s="54"/>
      <c r="J88" s="54"/>
      <c r="K88" s="54"/>
      <c r="L88" s="54"/>
      <c r="M88" s="54"/>
      <c r="N88" s="85"/>
      <c r="O88" s="85"/>
      <c r="P88" s="85"/>
      <c r="Q88" s="85"/>
      <c r="R88" s="85"/>
      <c r="S88" s="107"/>
      <c r="T88" s="54"/>
      <c r="U88" s="54"/>
      <c r="V88" s="54"/>
      <c r="W88" s="54"/>
      <c r="X88" s="108"/>
      <c r="Y88" s="109"/>
      <c r="Z88" s="54"/>
      <c r="AA88" s="54"/>
      <c r="AB88" s="54"/>
      <c r="AC88" s="54"/>
      <c r="AD88" s="85"/>
      <c r="AE88" s="107"/>
      <c r="AF88" s="54"/>
      <c r="AG88" s="54"/>
      <c r="AH88" s="54"/>
      <c r="AI88" s="54"/>
      <c r="AJ88" s="108"/>
      <c r="AK88" s="109"/>
      <c r="AL88" s="54"/>
      <c r="AM88" s="54"/>
      <c r="AN88" s="54"/>
      <c r="AO88" s="54"/>
      <c r="AP88" s="54"/>
      <c r="AQ88" s="85"/>
      <c r="AR88" s="144" t="str">
        <f t="shared" si="10"/>
        <v/>
      </c>
      <c r="AS88" s="140"/>
      <c r="AT88" s="140"/>
      <c r="AU88" s="141"/>
      <c r="AX88" s="19"/>
    </row>
    <row r="89" spans="2:50" ht="13.5" thickBot="1" x14ac:dyDescent="0.3">
      <c r="B89" s="133"/>
      <c r="C89" s="136"/>
      <c r="D89" s="136"/>
      <c r="E89" s="50" t="s">
        <v>57</v>
      </c>
      <c r="F89" s="51">
        <v>0.1</v>
      </c>
      <c r="G89" s="56"/>
      <c r="H89" s="56"/>
      <c r="I89" s="56"/>
      <c r="J89" s="56"/>
      <c r="K89" s="56"/>
      <c r="L89" s="56"/>
      <c r="M89" s="56"/>
      <c r="N89" s="86"/>
      <c r="O89" s="86"/>
      <c r="P89" s="86"/>
      <c r="Q89" s="86"/>
      <c r="R89" s="86"/>
      <c r="S89" s="110"/>
      <c r="T89" s="56"/>
      <c r="U89" s="56"/>
      <c r="V89" s="56"/>
      <c r="W89" s="56"/>
      <c r="X89" s="111"/>
      <c r="Y89" s="112"/>
      <c r="Z89" s="56"/>
      <c r="AA89" s="56"/>
      <c r="AB89" s="56"/>
      <c r="AC89" s="56"/>
      <c r="AD89" s="86"/>
      <c r="AE89" s="110"/>
      <c r="AF89" s="56"/>
      <c r="AG89" s="56"/>
      <c r="AH89" s="56"/>
      <c r="AI89" s="56"/>
      <c r="AJ89" s="111"/>
      <c r="AK89" s="112"/>
      <c r="AL89" s="56"/>
      <c r="AM89" s="56"/>
      <c r="AN89" s="56"/>
      <c r="AO89" s="56"/>
      <c r="AP89" s="56"/>
      <c r="AQ89" s="86"/>
      <c r="AR89" s="145" t="str">
        <f t="shared" si="10"/>
        <v/>
      </c>
      <c r="AS89" s="142"/>
      <c r="AT89" s="142"/>
      <c r="AU89" s="143"/>
      <c r="AX89" s="19"/>
    </row>
    <row r="90" spans="2:50" ht="13.5" thickTop="1" x14ac:dyDescent="0.25">
      <c r="B90" s="131">
        <v>11</v>
      </c>
      <c r="C90" s="134">
        <f t="shared" ref="C90" si="12">VLOOKUP(B90,$AO$11:$AP$25,2,FALSE)/$AP$26</f>
        <v>3.3112582781456956E-2</v>
      </c>
      <c r="D90" s="134"/>
      <c r="E90" s="48" t="s">
        <v>54</v>
      </c>
      <c r="F90" s="49">
        <v>0.3</v>
      </c>
      <c r="G90" s="55"/>
      <c r="H90" s="55"/>
      <c r="I90" s="55"/>
      <c r="J90" s="55"/>
      <c r="K90" s="55"/>
      <c r="L90" s="55"/>
      <c r="M90" s="55"/>
      <c r="N90" s="84"/>
      <c r="O90" s="84"/>
      <c r="P90" s="84"/>
      <c r="Q90" s="84"/>
      <c r="R90" s="84"/>
      <c r="S90" s="104"/>
      <c r="T90" s="55"/>
      <c r="U90" s="55"/>
      <c r="V90" s="55"/>
      <c r="W90" s="55"/>
      <c r="X90" s="105"/>
      <c r="Y90" s="106"/>
      <c r="Z90" s="55"/>
      <c r="AA90" s="55"/>
      <c r="AB90" s="55"/>
      <c r="AC90" s="55"/>
      <c r="AD90" s="84"/>
      <c r="AE90" s="104"/>
      <c r="AF90" s="55"/>
      <c r="AG90" s="55"/>
      <c r="AH90" s="55"/>
      <c r="AI90" s="55"/>
      <c r="AJ90" s="105"/>
      <c r="AK90" s="106"/>
      <c r="AL90" s="55"/>
      <c r="AM90" s="55"/>
      <c r="AN90" s="55"/>
      <c r="AO90" s="55"/>
      <c r="AP90" s="55"/>
      <c r="AQ90" s="84"/>
      <c r="AR90" s="137" t="str">
        <f t="shared" si="10"/>
        <v/>
      </c>
      <c r="AS90" s="138"/>
      <c r="AT90" s="138">
        <f>SUMPRODUCT(F90:F93,AR90:AR93)</f>
        <v>0</v>
      </c>
      <c r="AU90" s="139"/>
      <c r="AX90" s="19"/>
    </row>
    <row r="91" spans="2:50" x14ac:dyDescent="0.25">
      <c r="B91" s="132"/>
      <c r="C91" s="135"/>
      <c r="D91" s="135"/>
      <c r="E91" s="81" t="s">
        <v>55</v>
      </c>
      <c r="F91" s="36">
        <v>0.3</v>
      </c>
      <c r="G91" s="54"/>
      <c r="H91" s="54"/>
      <c r="I91" s="54"/>
      <c r="J91" s="54"/>
      <c r="K91" s="54"/>
      <c r="L91" s="54"/>
      <c r="M91" s="54"/>
      <c r="N91" s="85"/>
      <c r="O91" s="85"/>
      <c r="P91" s="85"/>
      <c r="Q91" s="85"/>
      <c r="R91" s="85"/>
      <c r="S91" s="107"/>
      <c r="T91" s="54"/>
      <c r="U91" s="54"/>
      <c r="V91" s="54"/>
      <c r="W91" s="54"/>
      <c r="X91" s="108"/>
      <c r="Y91" s="109"/>
      <c r="Z91" s="54"/>
      <c r="AA91" s="54"/>
      <c r="AB91" s="54"/>
      <c r="AC91" s="54"/>
      <c r="AD91" s="85"/>
      <c r="AE91" s="107"/>
      <c r="AF91" s="54"/>
      <c r="AG91" s="54"/>
      <c r="AH91" s="54"/>
      <c r="AI91" s="54"/>
      <c r="AJ91" s="108"/>
      <c r="AK91" s="109"/>
      <c r="AL91" s="54"/>
      <c r="AM91" s="54"/>
      <c r="AN91" s="54"/>
      <c r="AO91" s="54"/>
      <c r="AP91" s="54"/>
      <c r="AQ91" s="85"/>
      <c r="AR91" s="144" t="str">
        <f t="shared" si="10"/>
        <v/>
      </c>
      <c r="AS91" s="140"/>
      <c r="AT91" s="140"/>
      <c r="AU91" s="141"/>
      <c r="AX91" s="19"/>
    </row>
    <row r="92" spans="2:50" x14ac:dyDescent="0.25">
      <c r="B92" s="132"/>
      <c r="C92" s="135"/>
      <c r="D92" s="135"/>
      <c r="E92" s="81" t="s">
        <v>56</v>
      </c>
      <c r="F92" s="37">
        <v>0.3</v>
      </c>
      <c r="G92" s="54"/>
      <c r="H92" s="54"/>
      <c r="I92" s="54"/>
      <c r="J92" s="54"/>
      <c r="K92" s="54"/>
      <c r="L92" s="54"/>
      <c r="M92" s="54"/>
      <c r="N92" s="85"/>
      <c r="O92" s="85"/>
      <c r="P92" s="85"/>
      <c r="Q92" s="85"/>
      <c r="R92" s="85"/>
      <c r="S92" s="107"/>
      <c r="T92" s="54"/>
      <c r="U92" s="54"/>
      <c r="V92" s="54"/>
      <c r="W92" s="54"/>
      <c r="X92" s="108"/>
      <c r="Y92" s="109"/>
      <c r="Z92" s="54"/>
      <c r="AA92" s="54"/>
      <c r="AB92" s="54"/>
      <c r="AC92" s="54"/>
      <c r="AD92" s="85"/>
      <c r="AE92" s="107"/>
      <c r="AF92" s="54"/>
      <c r="AG92" s="54"/>
      <c r="AH92" s="54"/>
      <c r="AI92" s="54"/>
      <c r="AJ92" s="108"/>
      <c r="AK92" s="109"/>
      <c r="AL92" s="54"/>
      <c r="AM92" s="54"/>
      <c r="AN92" s="54"/>
      <c r="AO92" s="54"/>
      <c r="AP92" s="54"/>
      <c r="AQ92" s="85"/>
      <c r="AR92" s="144" t="str">
        <f t="shared" si="10"/>
        <v/>
      </c>
      <c r="AS92" s="140"/>
      <c r="AT92" s="140"/>
      <c r="AU92" s="141"/>
      <c r="AX92" s="19"/>
    </row>
    <row r="93" spans="2:50" ht="13.5" thickBot="1" x14ac:dyDescent="0.3">
      <c r="B93" s="133"/>
      <c r="C93" s="136"/>
      <c r="D93" s="136"/>
      <c r="E93" s="50" t="s">
        <v>57</v>
      </c>
      <c r="F93" s="51">
        <v>0.1</v>
      </c>
      <c r="G93" s="56"/>
      <c r="H93" s="56"/>
      <c r="I93" s="56"/>
      <c r="J93" s="56"/>
      <c r="K93" s="56"/>
      <c r="L93" s="56"/>
      <c r="M93" s="56"/>
      <c r="N93" s="86"/>
      <c r="O93" s="86"/>
      <c r="P93" s="86"/>
      <c r="Q93" s="86"/>
      <c r="R93" s="86"/>
      <c r="S93" s="110"/>
      <c r="T93" s="56"/>
      <c r="U93" s="56"/>
      <c r="V93" s="56"/>
      <c r="W93" s="56"/>
      <c r="X93" s="111"/>
      <c r="Y93" s="112"/>
      <c r="Z93" s="56"/>
      <c r="AA93" s="56"/>
      <c r="AB93" s="56"/>
      <c r="AC93" s="56"/>
      <c r="AD93" s="86"/>
      <c r="AE93" s="110"/>
      <c r="AF93" s="56"/>
      <c r="AG93" s="56"/>
      <c r="AH93" s="56"/>
      <c r="AI93" s="56"/>
      <c r="AJ93" s="111"/>
      <c r="AK93" s="112"/>
      <c r="AL93" s="56"/>
      <c r="AM93" s="56"/>
      <c r="AN93" s="56"/>
      <c r="AO93" s="56"/>
      <c r="AP93" s="56"/>
      <c r="AQ93" s="86"/>
      <c r="AR93" s="145" t="str">
        <f t="shared" si="10"/>
        <v/>
      </c>
      <c r="AS93" s="142"/>
      <c r="AT93" s="142"/>
      <c r="AU93" s="143"/>
      <c r="AX93" s="19"/>
    </row>
    <row r="94" spans="2:50" ht="13.5" thickTop="1" x14ac:dyDescent="0.25">
      <c r="B94" s="131">
        <v>12</v>
      </c>
      <c r="C94" s="134">
        <f t="shared" ref="C94" si="13">VLOOKUP(B94,$AO$11:$AP$25,2,FALSE)/$AP$26</f>
        <v>3.3112582781456956E-2</v>
      </c>
      <c r="D94" s="134"/>
      <c r="E94" s="48" t="s">
        <v>54</v>
      </c>
      <c r="F94" s="49">
        <v>0.3</v>
      </c>
      <c r="G94" s="55"/>
      <c r="H94" s="55"/>
      <c r="I94" s="55"/>
      <c r="J94" s="55"/>
      <c r="K94" s="55"/>
      <c r="L94" s="55"/>
      <c r="M94" s="55"/>
      <c r="N94" s="84"/>
      <c r="O94" s="84"/>
      <c r="P94" s="84"/>
      <c r="Q94" s="84"/>
      <c r="R94" s="84"/>
      <c r="S94" s="104"/>
      <c r="T94" s="55"/>
      <c r="U94" s="55"/>
      <c r="V94" s="55"/>
      <c r="W94" s="55"/>
      <c r="X94" s="105"/>
      <c r="Y94" s="106"/>
      <c r="Z94" s="55"/>
      <c r="AA94" s="55"/>
      <c r="AB94" s="55"/>
      <c r="AC94" s="55"/>
      <c r="AD94" s="84"/>
      <c r="AE94" s="104"/>
      <c r="AF94" s="55"/>
      <c r="AG94" s="55"/>
      <c r="AH94" s="55"/>
      <c r="AI94" s="55"/>
      <c r="AJ94" s="105"/>
      <c r="AK94" s="106"/>
      <c r="AL94" s="55"/>
      <c r="AM94" s="55"/>
      <c r="AN94" s="55"/>
      <c r="AO94" s="55"/>
      <c r="AP94" s="55"/>
      <c r="AQ94" s="84"/>
      <c r="AR94" s="137" t="str">
        <f t="shared" si="10"/>
        <v/>
      </c>
      <c r="AS94" s="138"/>
      <c r="AT94" s="138">
        <f>SUMPRODUCT(F94:F97,AR94:AR97)</f>
        <v>0</v>
      </c>
      <c r="AU94" s="139"/>
      <c r="AX94" s="19"/>
    </row>
    <row r="95" spans="2:50" x14ac:dyDescent="0.25">
      <c r="B95" s="132"/>
      <c r="C95" s="135"/>
      <c r="D95" s="135"/>
      <c r="E95" s="81" t="s">
        <v>55</v>
      </c>
      <c r="F95" s="36">
        <v>0.3</v>
      </c>
      <c r="G95" s="54"/>
      <c r="H95" s="54"/>
      <c r="I95" s="54"/>
      <c r="J95" s="54"/>
      <c r="K95" s="54"/>
      <c r="L95" s="54"/>
      <c r="M95" s="54"/>
      <c r="N95" s="85"/>
      <c r="O95" s="85"/>
      <c r="P95" s="85"/>
      <c r="Q95" s="85"/>
      <c r="R95" s="85"/>
      <c r="S95" s="107"/>
      <c r="T95" s="54"/>
      <c r="U95" s="54"/>
      <c r="V95" s="54"/>
      <c r="W95" s="54"/>
      <c r="X95" s="108"/>
      <c r="Y95" s="109"/>
      <c r="Z95" s="54"/>
      <c r="AA95" s="54"/>
      <c r="AB95" s="54"/>
      <c r="AC95" s="54"/>
      <c r="AD95" s="85"/>
      <c r="AE95" s="107"/>
      <c r="AF95" s="54"/>
      <c r="AG95" s="54"/>
      <c r="AH95" s="54"/>
      <c r="AI95" s="54"/>
      <c r="AJ95" s="108"/>
      <c r="AK95" s="109"/>
      <c r="AL95" s="54"/>
      <c r="AM95" s="54"/>
      <c r="AN95" s="54"/>
      <c r="AO95" s="54"/>
      <c r="AP95" s="54"/>
      <c r="AQ95" s="85"/>
      <c r="AR95" s="144" t="str">
        <f t="shared" si="10"/>
        <v/>
      </c>
      <c r="AS95" s="140"/>
      <c r="AT95" s="140"/>
      <c r="AU95" s="141"/>
      <c r="AX95" s="19"/>
    </row>
    <row r="96" spans="2:50" x14ac:dyDescent="0.25">
      <c r="B96" s="132"/>
      <c r="C96" s="135"/>
      <c r="D96" s="135"/>
      <c r="E96" s="81" t="s">
        <v>56</v>
      </c>
      <c r="F96" s="37">
        <v>0.3</v>
      </c>
      <c r="G96" s="54"/>
      <c r="H96" s="54"/>
      <c r="I96" s="54"/>
      <c r="J96" s="54"/>
      <c r="K96" s="54"/>
      <c r="L96" s="54"/>
      <c r="M96" s="54"/>
      <c r="N96" s="85"/>
      <c r="O96" s="85"/>
      <c r="P96" s="85"/>
      <c r="Q96" s="85"/>
      <c r="R96" s="85"/>
      <c r="S96" s="107"/>
      <c r="T96" s="54"/>
      <c r="U96" s="54"/>
      <c r="V96" s="54"/>
      <c r="W96" s="54"/>
      <c r="X96" s="108"/>
      <c r="Y96" s="109"/>
      <c r="Z96" s="54"/>
      <c r="AA96" s="54"/>
      <c r="AB96" s="54"/>
      <c r="AC96" s="54"/>
      <c r="AD96" s="85"/>
      <c r="AE96" s="107"/>
      <c r="AF96" s="54"/>
      <c r="AG96" s="54"/>
      <c r="AH96" s="54"/>
      <c r="AI96" s="54"/>
      <c r="AJ96" s="108"/>
      <c r="AK96" s="109"/>
      <c r="AL96" s="54"/>
      <c r="AM96" s="54"/>
      <c r="AN96" s="54"/>
      <c r="AO96" s="54"/>
      <c r="AP96" s="54"/>
      <c r="AQ96" s="85"/>
      <c r="AR96" s="144" t="str">
        <f t="shared" si="10"/>
        <v/>
      </c>
      <c r="AS96" s="140"/>
      <c r="AT96" s="140"/>
      <c r="AU96" s="141"/>
      <c r="AX96" s="19"/>
    </row>
    <row r="97" spans="2:50" ht="13.5" thickBot="1" x14ac:dyDescent="0.3">
      <c r="B97" s="133"/>
      <c r="C97" s="136"/>
      <c r="D97" s="136"/>
      <c r="E97" s="50" t="s">
        <v>57</v>
      </c>
      <c r="F97" s="51">
        <v>0.1</v>
      </c>
      <c r="G97" s="56"/>
      <c r="H97" s="56"/>
      <c r="I97" s="56"/>
      <c r="J97" s="56"/>
      <c r="K97" s="56"/>
      <c r="L97" s="56"/>
      <c r="M97" s="56"/>
      <c r="N97" s="86"/>
      <c r="O97" s="86"/>
      <c r="P97" s="86"/>
      <c r="Q97" s="86"/>
      <c r="R97" s="86"/>
      <c r="S97" s="110"/>
      <c r="T97" s="56"/>
      <c r="U97" s="56"/>
      <c r="V97" s="56"/>
      <c r="W97" s="56"/>
      <c r="X97" s="111"/>
      <c r="Y97" s="112"/>
      <c r="Z97" s="56"/>
      <c r="AA97" s="56"/>
      <c r="AB97" s="56"/>
      <c r="AC97" s="56"/>
      <c r="AD97" s="86"/>
      <c r="AE97" s="110"/>
      <c r="AF97" s="56"/>
      <c r="AG97" s="56"/>
      <c r="AH97" s="56"/>
      <c r="AI97" s="56"/>
      <c r="AJ97" s="111"/>
      <c r="AK97" s="112"/>
      <c r="AL97" s="56"/>
      <c r="AM97" s="56"/>
      <c r="AN97" s="56"/>
      <c r="AO97" s="56"/>
      <c r="AP97" s="56"/>
      <c r="AQ97" s="86"/>
      <c r="AR97" s="145" t="str">
        <f t="shared" si="10"/>
        <v/>
      </c>
      <c r="AS97" s="142"/>
      <c r="AT97" s="142"/>
      <c r="AU97" s="143"/>
      <c r="AX97" s="19"/>
    </row>
    <row r="98" spans="2:50" ht="13.5" thickTop="1" x14ac:dyDescent="0.25">
      <c r="B98" s="131">
        <v>13</v>
      </c>
      <c r="C98" s="134">
        <f t="shared" ref="C98" si="14">VLOOKUP(B98,$AO$11:$AP$25,2,FALSE)/$AP$26</f>
        <v>3.3112582781456956E-2</v>
      </c>
      <c r="D98" s="134"/>
      <c r="E98" s="48" t="s">
        <v>54</v>
      </c>
      <c r="F98" s="49">
        <v>0.3</v>
      </c>
      <c r="G98" s="55"/>
      <c r="H98" s="55"/>
      <c r="I98" s="55"/>
      <c r="J98" s="55"/>
      <c r="K98" s="55"/>
      <c r="L98" s="55"/>
      <c r="M98" s="55"/>
      <c r="N98" s="84"/>
      <c r="O98" s="84"/>
      <c r="P98" s="84"/>
      <c r="Q98" s="84"/>
      <c r="R98" s="84"/>
      <c r="S98" s="104"/>
      <c r="T98" s="55"/>
      <c r="U98" s="55"/>
      <c r="V98" s="55"/>
      <c r="W98" s="55"/>
      <c r="X98" s="105"/>
      <c r="Y98" s="106"/>
      <c r="Z98" s="55"/>
      <c r="AA98" s="55"/>
      <c r="AB98" s="55"/>
      <c r="AC98" s="55"/>
      <c r="AD98" s="84"/>
      <c r="AE98" s="104"/>
      <c r="AF98" s="55"/>
      <c r="AG98" s="55"/>
      <c r="AH98" s="55"/>
      <c r="AI98" s="55"/>
      <c r="AJ98" s="105"/>
      <c r="AK98" s="106"/>
      <c r="AL98" s="55"/>
      <c r="AM98" s="55"/>
      <c r="AN98" s="55"/>
      <c r="AO98" s="55"/>
      <c r="AP98" s="55"/>
      <c r="AQ98" s="84"/>
      <c r="AR98" s="137" t="str">
        <f t="shared" si="10"/>
        <v/>
      </c>
      <c r="AS98" s="138"/>
      <c r="AT98" s="138">
        <f>SUMPRODUCT(F98:F101,AR98:AR101)</f>
        <v>0</v>
      </c>
      <c r="AU98" s="139"/>
      <c r="AX98" s="19"/>
    </row>
    <row r="99" spans="2:50" x14ac:dyDescent="0.25">
      <c r="B99" s="132"/>
      <c r="C99" s="135"/>
      <c r="D99" s="135"/>
      <c r="E99" s="81" t="s">
        <v>55</v>
      </c>
      <c r="F99" s="36">
        <v>0.3</v>
      </c>
      <c r="G99" s="54"/>
      <c r="H99" s="54"/>
      <c r="I99" s="54"/>
      <c r="J99" s="54"/>
      <c r="K99" s="54"/>
      <c r="L99" s="54"/>
      <c r="M99" s="54"/>
      <c r="N99" s="85"/>
      <c r="O99" s="85"/>
      <c r="P99" s="85"/>
      <c r="Q99" s="85"/>
      <c r="R99" s="85"/>
      <c r="S99" s="107"/>
      <c r="T99" s="54"/>
      <c r="U99" s="54"/>
      <c r="V99" s="54"/>
      <c r="W99" s="54"/>
      <c r="X99" s="108"/>
      <c r="Y99" s="109"/>
      <c r="Z99" s="54"/>
      <c r="AA99" s="54"/>
      <c r="AB99" s="54"/>
      <c r="AC99" s="54"/>
      <c r="AD99" s="85"/>
      <c r="AE99" s="107"/>
      <c r="AF99" s="54"/>
      <c r="AG99" s="54"/>
      <c r="AH99" s="54"/>
      <c r="AI99" s="54"/>
      <c r="AJ99" s="108"/>
      <c r="AK99" s="109"/>
      <c r="AL99" s="54"/>
      <c r="AM99" s="54"/>
      <c r="AN99" s="54"/>
      <c r="AO99" s="54"/>
      <c r="AP99" s="54"/>
      <c r="AQ99" s="85"/>
      <c r="AR99" s="144" t="str">
        <f t="shared" si="10"/>
        <v/>
      </c>
      <c r="AS99" s="140"/>
      <c r="AT99" s="140"/>
      <c r="AU99" s="141"/>
      <c r="AX99" s="19"/>
    </row>
    <row r="100" spans="2:50" x14ac:dyDescent="0.25">
      <c r="B100" s="132"/>
      <c r="C100" s="135"/>
      <c r="D100" s="135"/>
      <c r="E100" s="81" t="s">
        <v>56</v>
      </c>
      <c r="F100" s="37">
        <v>0.3</v>
      </c>
      <c r="G100" s="54"/>
      <c r="H100" s="54"/>
      <c r="I100" s="54"/>
      <c r="J100" s="54"/>
      <c r="K100" s="54"/>
      <c r="L100" s="54"/>
      <c r="M100" s="54"/>
      <c r="N100" s="85"/>
      <c r="O100" s="85"/>
      <c r="P100" s="85"/>
      <c r="Q100" s="85"/>
      <c r="R100" s="85"/>
      <c r="S100" s="107"/>
      <c r="T100" s="54"/>
      <c r="U100" s="54"/>
      <c r="V100" s="54"/>
      <c r="W100" s="54"/>
      <c r="X100" s="108"/>
      <c r="Y100" s="109"/>
      <c r="Z100" s="54"/>
      <c r="AA100" s="54"/>
      <c r="AB100" s="54"/>
      <c r="AC100" s="54"/>
      <c r="AD100" s="85"/>
      <c r="AE100" s="107"/>
      <c r="AF100" s="54"/>
      <c r="AG100" s="54"/>
      <c r="AH100" s="54"/>
      <c r="AI100" s="54"/>
      <c r="AJ100" s="108"/>
      <c r="AK100" s="109"/>
      <c r="AL100" s="54"/>
      <c r="AM100" s="54"/>
      <c r="AN100" s="54"/>
      <c r="AO100" s="54"/>
      <c r="AP100" s="54"/>
      <c r="AQ100" s="85"/>
      <c r="AR100" s="144" t="str">
        <f t="shared" si="10"/>
        <v/>
      </c>
      <c r="AS100" s="140"/>
      <c r="AT100" s="140"/>
      <c r="AU100" s="141"/>
      <c r="AX100" s="19"/>
    </row>
    <row r="101" spans="2:50" ht="13.5" thickBot="1" x14ac:dyDescent="0.3">
      <c r="B101" s="133"/>
      <c r="C101" s="136"/>
      <c r="D101" s="136"/>
      <c r="E101" s="50" t="s">
        <v>57</v>
      </c>
      <c r="F101" s="51">
        <v>0.1</v>
      </c>
      <c r="G101" s="56"/>
      <c r="H101" s="56"/>
      <c r="I101" s="56"/>
      <c r="J101" s="56"/>
      <c r="K101" s="56"/>
      <c r="L101" s="56"/>
      <c r="M101" s="56"/>
      <c r="N101" s="86"/>
      <c r="O101" s="86"/>
      <c r="P101" s="86"/>
      <c r="Q101" s="86"/>
      <c r="R101" s="86"/>
      <c r="S101" s="110"/>
      <c r="T101" s="56"/>
      <c r="U101" s="56"/>
      <c r="V101" s="56"/>
      <c r="W101" s="56"/>
      <c r="X101" s="111"/>
      <c r="Y101" s="112"/>
      <c r="Z101" s="56"/>
      <c r="AA101" s="56"/>
      <c r="AB101" s="56"/>
      <c r="AC101" s="56"/>
      <c r="AD101" s="86"/>
      <c r="AE101" s="110"/>
      <c r="AF101" s="56"/>
      <c r="AG101" s="56"/>
      <c r="AH101" s="56"/>
      <c r="AI101" s="56"/>
      <c r="AJ101" s="111"/>
      <c r="AK101" s="112"/>
      <c r="AL101" s="56"/>
      <c r="AM101" s="56"/>
      <c r="AN101" s="56"/>
      <c r="AO101" s="56"/>
      <c r="AP101" s="56"/>
      <c r="AQ101" s="86"/>
      <c r="AR101" s="145" t="str">
        <f t="shared" si="10"/>
        <v/>
      </c>
      <c r="AS101" s="142"/>
      <c r="AT101" s="142"/>
      <c r="AU101" s="143"/>
      <c r="AX101" s="19"/>
    </row>
    <row r="102" spans="2:50" ht="13.5" thickTop="1" x14ac:dyDescent="0.25">
      <c r="B102" s="131">
        <v>14</v>
      </c>
      <c r="C102" s="134">
        <f t="shared" si="8"/>
        <v>3.3112582781456956E-2</v>
      </c>
      <c r="D102" s="134"/>
      <c r="E102" s="48" t="s">
        <v>54</v>
      </c>
      <c r="F102" s="49">
        <v>0.3</v>
      </c>
      <c r="G102" s="55"/>
      <c r="H102" s="55"/>
      <c r="I102" s="55"/>
      <c r="J102" s="55"/>
      <c r="K102" s="55"/>
      <c r="L102" s="55"/>
      <c r="M102" s="55"/>
      <c r="N102" s="84"/>
      <c r="O102" s="84"/>
      <c r="P102" s="84"/>
      <c r="Q102" s="84"/>
      <c r="R102" s="84"/>
      <c r="S102" s="104"/>
      <c r="T102" s="55"/>
      <c r="U102" s="55"/>
      <c r="V102" s="55"/>
      <c r="W102" s="55"/>
      <c r="X102" s="105"/>
      <c r="Y102" s="106"/>
      <c r="Z102" s="55"/>
      <c r="AA102" s="55"/>
      <c r="AB102" s="55"/>
      <c r="AC102" s="55"/>
      <c r="AD102" s="84"/>
      <c r="AE102" s="104"/>
      <c r="AF102" s="55"/>
      <c r="AG102" s="55"/>
      <c r="AH102" s="55"/>
      <c r="AI102" s="55"/>
      <c r="AJ102" s="105"/>
      <c r="AK102" s="106"/>
      <c r="AL102" s="55"/>
      <c r="AM102" s="55"/>
      <c r="AN102" s="55"/>
      <c r="AO102" s="55"/>
      <c r="AP102" s="55"/>
      <c r="AQ102" s="84"/>
      <c r="AR102" s="137" t="str">
        <f t="shared" si="10"/>
        <v/>
      </c>
      <c r="AS102" s="138"/>
      <c r="AT102" s="138">
        <f>SUMPRODUCT(F102:F105,AR102:AR105)</f>
        <v>0</v>
      </c>
      <c r="AU102" s="139"/>
      <c r="AX102" s="19"/>
    </row>
    <row r="103" spans="2:50" x14ac:dyDescent="0.25">
      <c r="B103" s="132"/>
      <c r="C103" s="135"/>
      <c r="D103" s="135"/>
      <c r="E103" s="81" t="s">
        <v>55</v>
      </c>
      <c r="F103" s="36">
        <v>0.3</v>
      </c>
      <c r="G103" s="54"/>
      <c r="H103" s="54"/>
      <c r="I103" s="54"/>
      <c r="J103" s="54"/>
      <c r="K103" s="54"/>
      <c r="L103" s="54"/>
      <c r="M103" s="54"/>
      <c r="N103" s="85"/>
      <c r="O103" s="85"/>
      <c r="P103" s="85"/>
      <c r="Q103" s="85"/>
      <c r="R103" s="85"/>
      <c r="S103" s="107"/>
      <c r="T103" s="54"/>
      <c r="U103" s="54"/>
      <c r="V103" s="54"/>
      <c r="W103" s="54"/>
      <c r="X103" s="108"/>
      <c r="Y103" s="109"/>
      <c r="Z103" s="54"/>
      <c r="AA103" s="54"/>
      <c r="AB103" s="54"/>
      <c r="AC103" s="54"/>
      <c r="AD103" s="85"/>
      <c r="AE103" s="107"/>
      <c r="AF103" s="54"/>
      <c r="AG103" s="54"/>
      <c r="AH103" s="54"/>
      <c r="AI103" s="54"/>
      <c r="AJ103" s="108"/>
      <c r="AK103" s="109"/>
      <c r="AL103" s="54"/>
      <c r="AM103" s="54"/>
      <c r="AN103" s="54"/>
      <c r="AO103" s="54"/>
      <c r="AP103" s="54"/>
      <c r="AQ103" s="85"/>
      <c r="AR103" s="144" t="str">
        <f t="shared" si="10"/>
        <v/>
      </c>
      <c r="AS103" s="140"/>
      <c r="AT103" s="140"/>
      <c r="AU103" s="141"/>
      <c r="AX103" s="19"/>
    </row>
    <row r="104" spans="2:50" x14ac:dyDescent="0.25">
      <c r="B104" s="132"/>
      <c r="C104" s="135"/>
      <c r="D104" s="135"/>
      <c r="E104" s="81" t="s">
        <v>56</v>
      </c>
      <c r="F104" s="37">
        <v>0.3</v>
      </c>
      <c r="G104" s="54"/>
      <c r="H104" s="54"/>
      <c r="I104" s="54"/>
      <c r="J104" s="54"/>
      <c r="K104" s="54"/>
      <c r="L104" s="54"/>
      <c r="M104" s="54"/>
      <c r="N104" s="85"/>
      <c r="O104" s="85"/>
      <c r="P104" s="85"/>
      <c r="Q104" s="85"/>
      <c r="R104" s="85"/>
      <c r="S104" s="107"/>
      <c r="T104" s="54"/>
      <c r="U104" s="54"/>
      <c r="V104" s="54"/>
      <c r="W104" s="54"/>
      <c r="X104" s="108"/>
      <c r="Y104" s="109"/>
      <c r="Z104" s="54"/>
      <c r="AA104" s="54"/>
      <c r="AB104" s="54"/>
      <c r="AC104" s="54"/>
      <c r="AD104" s="85"/>
      <c r="AE104" s="107"/>
      <c r="AF104" s="54"/>
      <c r="AG104" s="54"/>
      <c r="AH104" s="54"/>
      <c r="AI104" s="54"/>
      <c r="AJ104" s="108"/>
      <c r="AK104" s="109"/>
      <c r="AL104" s="54"/>
      <c r="AM104" s="54"/>
      <c r="AN104" s="54"/>
      <c r="AO104" s="54"/>
      <c r="AP104" s="54"/>
      <c r="AQ104" s="85"/>
      <c r="AR104" s="144" t="str">
        <f t="shared" si="10"/>
        <v/>
      </c>
      <c r="AS104" s="140"/>
      <c r="AT104" s="140"/>
      <c r="AU104" s="141"/>
      <c r="AX104" s="19"/>
    </row>
    <row r="105" spans="2:50" ht="13.5" thickBot="1" x14ac:dyDescent="0.3">
      <c r="B105" s="133"/>
      <c r="C105" s="136"/>
      <c r="D105" s="136"/>
      <c r="E105" s="50" t="s">
        <v>57</v>
      </c>
      <c r="F105" s="51">
        <v>0.1</v>
      </c>
      <c r="G105" s="56"/>
      <c r="H105" s="56"/>
      <c r="I105" s="56"/>
      <c r="J105" s="56"/>
      <c r="K105" s="56"/>
      <c r="L105" s="56"/>
      <c r="M105" s="56"/>
      <c r="N105" s="86"/>
      <c r="O105" s="86"/>
      <c r="P105" s="86"/>
      <c r="Q105" s="86"/>
      <c r="R105" s="86"/>
      <c r="S105" s="110"/>
      <c r="T105" s="56"/>
      <c r="U105" s="56"/>
      <c r="V105" s="56"/>
      <c r="W105" s="56"/>
      <c r="X105" s="111"/>
      <c r="Y105" s="112"/>
      <c r="Z105" s="56"/>
      <c r="AA105" s="56"/>
      <c r="AB105" s="56"/>
      <c r="AC105" s="56"/>
      <c r="AD105" s="86"/>
      <c r="AE105" s="110"/>
      <c r="AF105" s="56"/>
      <c r="AG105" s="56"/>
      <c r="AH105" s="56"/>
      <c r="AI105" s="56"/>
      <c r="AJ105" s="111"/>
      <c r="AK105" s="112"/>
      <c r="AL105" s="56"/>
      <c r="AM105" s="56"/>
      <c r="AN105" s="56"/>
      <c r="AO105" s="56"/>
      <c r="AP105" s="56"/>
      <c r="AQ105" s="86"/>
      <c r="AR105" s="145" t="str">
        <f t="shared" si="10"/>
        <v/>
      </c>
      <c r="AS105" s="142"/>
      <c r="AT105" s="142"/>
      <c r="AU105" s="143"/>
      <c r="AX105" s="19"/>
    </row>
    <row r="106" spans="2:50" ht="13.5" thickTop="1" x14ac:dyDescent="0.25">
      <c r="B106" s="131">
        <v>15</v>
      </c>
      <c r="C106" s="134">
        <f t="shared" si="9"/>
        <v>3.3112582781456956E-2</v>
      </c>
      <c r="D106" s="134"/>
      <c r="E106" s="48" t="s">
        <v>54</v>
      </c>
      <c r="F106" s="49">
        <v>0.3</v>
      </c>
      <c r="G106" s="55"/>
      <c r="H106" s="55"/>
      <c r="I106" s="55"/>
      <c r="J106" s="55"/>
      <c r="K106" s="55"/>
      <c r="L106" s="55"/>
      <c r="M106" s="55"/>
      <c r="N106" s="84"/>
      <c r="O106" s="84"/>
      <c r="P106" s="84"/>
      <c r="Q106" s="84"/>
      <c r="R106" s="84"/>
      <c r="S106" s="104"/>
      <c r="T106" s="55"/>
      <c r="U106" s="55"/>
      <c r="V106" s="55"/>
      <c r="W106" s="55"/>
      <c r="X106" s="105"/>
      <c r="Y106" s="106"/>
      <c r="Z106" s="55"/>
      <c r="AA106" s="55"/>
      <c r="AB106" s="55"/>
      <c r="AC106" s="55"/>
      <c r="AD106" s="84"/>
      <c r="AE106" s="104"/>
      <c r="AF106" s="55"/>
      <c r="AG106" s="55"/>
      <c r="AH106" s="55"/>
      <c r="AI106" s="55"/>
      <c r="AJ106" s="105"/>
      <c r="AK106" s="106"/>
      <c r="AL106" s="55"/>
      <c r="AM106" s="55"/>
      <c r="AN106" s="55"/>
      <c r="AO106" s="55"/>
      <c r="AP106" s="55"/>
      <c r="AQ106" s="84"/>
      <c r="AR106" s="137" t="str">
        <f t="shared" si="10"/>
        <v/>
      </c>
      <c r="AS106" s="138"/>
      <c r="AT106" s="138">
        <f>SUMPRODUCT(F106:F109,AR106:AR109)</f>
        <v>0</v>
      </c>
      <c r="AU106" s="139"/>
      <c r="AX106" s="19"/>
    </row>
    <row r="107" spans="2:50" x14ac:dyDescent="0.25">
      <c r="B107" s="132"/>
      <c r="C107" s="135"/>
      <c r="D107" s="135"/>
      <c r="E107" s="30" t="s">
        <v>55</v>
      </c>
      <c r="F107" s="36">
        <v>0.3</v>
      </c>
      <c r="G107" s="54"/>
      <c r="H107" s="54"/>
      <c r="I107" s="54"/>
      <c r="J107" s="54"/>
      <c r="K107" s="54"/>
      <c r="L107" s="54"/>
      <c r="M107" s="54"/>
      <c r="N107" s="85"/>
      <c r="O107" s="85"/>
      <c r="P107" s="85"/>
      <c r="Q107" s="85"/>
      <c r="R107" s="85"/>
      <c r="S107" s="107"/>
      <c r="T107" s="54"/>
      <c r="U107" s="54"/>
      <c r="V107" s="54"/>
      <c r="W107" s="54"/>
      <c r="X107" s="108"/>
      <c r="Y107" s="109"/>
      <c r="Z107" s="54"/>
      <c r="AA107" s="54"/>
      <c r="AB107" s="54"/>
      <c r="AC107" s="54"/>
      <c r="AD107" s="85"/>
      <c r="AE107" s="107"/>
      <c r="AF107" s="54"/>
      <c r="AG107" s="54"/>
      <c r="AH107" s="54"/>
      <c r="AI107" s="54"/>
      <c r="AJ107" s="108"/>
      <c r="AK107" s="109"/>
      <c r="AL107" s="54"/>
      <c r="AM107" s="54"/>
      <c r="AN107" s="54"/>
      <c r="AO107" s="54"/>
      <c r="AP107" s="54"/>
      <c r="AQ107" s="85"/>
      <c r="AR107" s="144" t="str">
        <f t="shared" si="10"/>
        <v/>
      </c>
      <c r="AS107" s="140"/>
      <c r="AT107" s="140"/>
      <c r="AU107" s="141"/>
      <c r="AX107" s="19"/>
    </row>
    <row r="108" spans="2:50" x14ac:dyDescent="0.25">
      <c r="B108" s="132"/>
      <c r="C108" s="135"/>
      <c r="D108" s="135"/>
      <c r="E108" s="30" t="s">
        <v>56</v>
      </c>
      <c r="F108" s="37">
        <v>0.3</v>
      </c>
      <c r="G108" s="54"/>
      <c r="H108" s="54"/>
      <c r="I108" s="54"/>
      <c r="J108" s="54"/>
      <c r="K108" s="54"/>
      <c r="L108" s="54"/>
      <c r="M108" s="54"/>
      <c r="N108" s="85"/>
      <c r="O108" s="85"/>
      <c r="P108" s="85"/>
      <c r="Q108" s="85"/>
      <c r="R108" s="85"/>
      <c r="S108" s="107"/>
      <c r="T108" s="54"/>
      <c r="U108" s="54"/>
      <c r="V108" s="54"/>
      <c r="W108" s="54"/>
      <c r="X108" s="108"/>
      <c r="Y108" s="109"/>
      <c r="Z108" s="54"/>
      <c r="AA108" s="54"/>
      <c r="AB108" s="54"/>
      <c r="AC108" s="54"/>
      <c r="AD108" s="85"/>
      <c r="AE108" s="107"/>
      <c r="AF108" s="54"/>
      <c r="AG108" s="54"/>
      <c r="AH108" s="54"/>
      <c r="AI108" s="54"/>
      <c r="AJ108" s="108"/>
      <c r="AK108" s="109"/>
      <c r="AL108" s="54"/>
      <c r="AM108" s="54"/>
      <c r="AN108" s="54"/>
      <c r="AO108" s="54"/>
      <c r="AP108" s="54"/>
      <c r="AQ108" s="85"/>
      <c r="AR108" s="144" t="str">
        <f t="shared" si="10"/>
        <v/>
      </c>
      <c r="AS108" s="140"/>
      <c r="AT108" s="140"/>
      <c r="AU108" s="141"/>
      <c r="AX108" s="19"/>
    </row>
    <row r="109" spans="2:50" ht="13.5" thickBot="1" x14ac:dyDescent="0.3">
      <c r="B109" s="133"/>
      <c r="C109" s="136"/>
      <c r="D109" s="136"/>
      <c r="E109" s="50" t="s">
        <v>57</v>
      </c>
      <c r="F109" s="51">
        <v>0.1</v>
      </c>
      <c r="G109" s="56"/>
      <c r="H109" s="56"/>
      <c r="I109" s="56"/>
      <c r="J109" s="56"/>
      <c r="K109" s="56"/>
      <c r="L109" s="56"/>
      <c r="M109" s="56"/>
      <c r="N109" s="86"/>
      <c r="O109" s="86"/>
      <c r="P109" s="86"/>
      <c r="Q109" s="86"/>
      <c r="R109" s="86"/>
      <c r="S109" s="110"/>
      <c r="T109" s="56"/>
      <c r="U109" s="56"/>
      <c r="V109" s="56"/>
      <c r="W109" s="56"/>
      <c r="X109" s="111"/>
      <c r="Y109" s="112"/>
      <c r="Z109" s="56"/>
      <c r="AA109" s="56"/>
      <c r="AB109" s="56"/>
      <c r="AC109" s="56"/>
      <c r="AD109" s="86"/>
      <c r="AE109" s="110"/>
      <c r="AF109" s="56"/>
      <c r="AG109" s="56"/>
      <c r="AH109" s="56"/>
      <c r="AI109" s="56"/>
      <c r="AJ109" s="111"/>
      <c r="AK109" s="112"/>
      <c r="AL109" s="56"/>
      <c r="AM109" s="56"/>
      <c r="AN109" s="56"/>
      <c r="AO109" s="56"/>
      <c r="AP109" s="56"/>
      <c r="AQ109" s="86"/>
      <c r="AR109" s="145" t="str">
        <f t="shared" si="10"/>
        <v/>
      </c>
      <c r="AS109" s="142"/>
      <c r="AT109" s="142"/>
      <c r="AU109" s="143"/>
      <c r="AX109" s="19"/>
    </row>
    <row r="110" spans="2:50" ht="13.5" thickTop="1" x14ac:dyDescent="0.25">
      <c r="AM110" s="19"/>
      <c r="AN110" s="19"/>
      <c r="AO110" s="19"/>
      <c r="AP110" s="19"/>
      <c r="AQ110" s="19"/>
    </row>
    <row r="111" spans="2:50" ht="15" customHeight="1" x14ac:dyDescent="0.25">
      <c r="B111" s="80"/>
      <c r="C111" s="3"/>
      <c r="D111" s="3"/>
      <c r="E111" s="3"/>
      <c r="F111" s="179" t="s">
        <v>29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1"/>
      <c r="S111" s="176" t="s">
        <v>30</v>
      </c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8"/>
      <c r="AF111" s="125" t="s">
        <v>31</v>
      </c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7"/>
    </row>
    <row r="112" spans="2:50" x14ac:dyDescent="0.25">
      <c r="B112" s="103" t="s">
        <v>63</v>
      </c>
      <c r="C112" s="32"/>
      <c r="D112" s="32"/>
      <c r="E112" s="32"/>
      <c r="F112" s="175">
        <v>1</v>
      </c>
      <c r="G112" s="175"/>
      <c r="H112" s="175">
        <v>2</v>
      </c>
      <c r="I112" s="175"/>
      <c r="J112" s="175">
        <v>3</v>
      </c>
      <c r="K112" s="175"/>
      <c r="L112" s="175">
        <v>4</v>
      </c>
      <c r="M112" s="175"/>
      <c r="N112" s="175">
        <v>5</v>
      </c>
      <c r="O112" s="175"/>
      <c r="P112" s="175" t="s">
        <v>40</v>
      </c>
      <c r="Q112" s="175"/>
      <c r="S112" s="174">
        <v>6</v>
      </c>
      <c r="T112" s="174"/>
      <c r="U112" s="174">
        <v>7</v>
      </c>
      <c r="V112" s="174"/>
      <c r="W112" s="174">
        <v>8</v>
      </c>
      <c r="X112" s="174"/>
      <c r="Y112" s="174">
        <v>9</v>
      </c>
      <c r="Z112" s="174"/>
      <c r="AA112" s="174">
        <v>10</v>
      </c>
      <c r="AB112" s="174"/>
      <c r="AC112" s="174" t="s">
        <v>40</v>
      </c>
      <c r="AD112" s="174"/>
      <c r="AF112" s="128">
        <v>11</v>
      </c>
      <c r="AG112" s="128"/>
      <c r="AH112" s="128">
        <v>12</v>
      </c>
      <c r="AI112" s="128"/>
      <c r="AJ112" s="128">
        <v>13</v>
      </c>
      <c r="AK112" s="128"/>
      <c r="AL112" s="128">
        <v>14</v>
      </c>
      <c r="AM112" s="128"/>
      <c r="AN112" s="128">
        <v>15</v>
      </c>
      <c r="AO112" s="128"/>
      <c r="AP112" s="128" t="s">
        <v>40</v>
      </c>
      <c r="AQ112" s="128"/>
    </row>
    <row r="113" spans="2:43" x14ac:dyDescent="0.25">
      <c r="B113" s="103" t="s">
        <v>52</v>
      </c>
      <c r="C113" s="32"/>
      <c r="D113" s="32"/>
      <c r="E113" s="32"/>
      <c r="F113" s="129">
        <f>VLOOKUP(F112,$AO$11:$AP$25,2,FALSE)/$AP$26</f>
        <v>0.15894039735099338</v>
      </c>
      <c r="G113" s="130"/>
      <c r="H113" s="129">
        <f t="shared" ref="H113" si="15">VLOOKUP(H112,$AO$11:$AP$25,2,FALSE)/$AP$26</f>
        <v>3.9735099337748346E-2</v>
      </c>
      <c r="I113" s="130"/>
      <c r="J113" s="129">
        <f t="shared" ref="J113" si="16">VLOOKUP(J112,$AO$11:$AP$25,2,FALSE)/$AP$26</f>
        <v>9.2715231788079472E-2</v>
      </c>
      <c r="K113" s="130"/>
      <c r="L113" s="129">
        <f t="shared" ref="L113" si="17">VLOOKUP(L112,$AO$11:$AP$25,2,FALSE)/$AP$26</f>
        <v>5.2980132450331126E-2</v>
      </c>
      <c r="M113" s="130"/>
      <c r="N113" s="129">
        <f t="shared" ref="N113" si="18">VLOOKUP(N112,$AO$11:$AP$25,2,FALSE)/$AP$26</f>
        <v>9.2715231788079472E-2</v>
      </c>
      <c r="O113" s="130"/>
      <c r="P113" s="129">
        <f>SUM(F113:O113)</f>
        <v>0.4370860927152318</v>
      </c>
      <c r="Q113" s="130"/>
      <c r="S113" s="129">
        <f t="shared" ref="S113" si="19">VLOOKUP(S112,$AO$11:$AP$25,2,FALSE)/$AP$26</f>
        <v>9.2715231788079472E-2</v>
      </c>
      <c r="T113" s="130"/>
      <c r="U113" s="129">
        <f t="shared" ref="U113" si="20">VLOOKUP(U112,$AO$11:$AP$25,2,FALSE)/$AP$26</f>
        <v>5.2980132450331126E-2</v>
      </c>
      <c r="V113" s="130"/>
      <c r="W113" s="129">
        <f t="shared" ref="W113" si="21">VLOOKUP(W112,$AO$11:$AP$25,2,FALSE)/$AP$26</f>
        <v>9.2715231788079472E-2</v>
      </c>
      <c r="X113" s="130"/>
      <c r="Y113" s="129">
        <f t="shared" ref="Y113" si="22">VLOOKUP(Y112,$AO$11:$AP$25,2,FALSE)/$AP$26</f>
        <v>9.2715231788079472E-2</v>
      </c>
      <c r="Z113" s="130"/>
      <c r="AA113" s="129">
        <f t="shared" ref="AA113" si="23">VLOOKUP(AA112,$AO$11:$AP$25,2,FALSE)/$AP$26</f>
        <v>6.6225165562913912E-2</v>
      </c>
      <c r="AB113" s="130"/>
      <c r="AC113" s="129">
        <f>SUM(P113:AB113)</f>
        <v>0.83443708609271539</v>
      </c>
      <c r="AD113" s="130"/>
      <c r="AF113" s="129">
        <f t="shared" ref="AF113" si="24">VLOOKUP(AF112,$AO$11:$AP$25,2,FALSE)/$AP$26</f>
        <v>3.3112582781456956E-2</v>
      </c>
      <c r="AG113" s="130"/>
      <c r="AH113" s="129">
        <f t="shared" ref="AH113" si="25">VLOOKUP(AH112,$AO$11:$AP$25,2,FALSE)/$AP$26</f>
        <v>3.3112582781456956E-2</v>
      </c>
      <c r="AI113" s="130"/>
      <c r="AJ113" s="129">
        <f t="shared" ref="AJ113" si="26">VLOOKUP(AJ112,$AO$11:$AP$25,2,FALSE)/$AP$26</f>
        <v>3.3112582781456956E-2</v>
      </c>
      <c r="AK113" s="130"/>
      <c r="AL113" s="129">
        <f t="shared" ref="AL113" si="27">VLOOKUP(AL112,$AO$11:$AP$25,2,FALSE)/$AP$26</f>
        <v>3.3112582781456956E-2</v>
      </c>
      <c r="AM113" s="130"/>
      <c r="AN113" s="129">
        <f t="shared" ref="AN113" si="28">VLOOKUP(AN112,$AO$11:$AP$25,2,FALSE)/$AP$26</f>
        <v>3.3112582781456956E-2</v>
      </c>
      <c r="AO113" s="130"/>
      <c r="AP113" s="129">
        <f>SUM(AC113:AO113)</f>
        <v>1</v>
      </c>
      <c r="AQ113" s="130"/>
    </row>
    <row r="114" spans="2:43" x14ac:dyDescent="0.25">
      <c r="B114" s="103" t="s">
        <v>53</v>
      </c>
      <c r="C114" s="32"/>
      <c r="D114" s="32"/>
      <c r="E114" s="32"/>
      <c r="F114" s="124">
        <f>AT50</f>
        <v>5.6</v>
      </c>
      <c r="G114" s="124"/>
      <c r="H114" s="124">
        <f>AT54</f>
        <v>7.4499999999999993</v>
      </c>
      <c r="I114" s="124"/>
      <c r="J114" s="124">
        <f>AT58</f>
        <v>4.9499999999999993</v>
      </c>
      <c r="K114" s="124"/>
      <c r="L114" s="124">
        <f>AT62</f>
        <v>6.35</v>
      </c>
      <c r="M114" s="124"/>
      <c r="N114" s="124">
        <f>AT66</f>
        <v>6.6</v>
      </c>
      <c r="O114" s="124"/>
      <c r="P114" s="124">
        <f>(F114*F113+H114*H113+J114*J113+L114*L113+N114*N113)/P113</f>
        <v>5.9333333333333327</v>
      </c>
      <c r="Q114" s="124"/>
      <c r="S114" s="124">
        <f>AT70</f>
        <v>0</v>
      </c>
      <c r="T114" s="124"/>
      <c r="U114" s="124">
        <f>AT74</f>
        <v>0</v>
      </c>
      <c r="V114" s="124"/>
      <c r="W114" s="124">
        <f>AT78</f>
        <v>0</v>
      </c>
      <c r="X114" s="124"/>
      <c r="Y114" s="124">
        <f>AT82</f>
        <v>0</v>
      </c>
      <c r="Z114" s="124"/>
      <c r="AA114" s="124">
        <f>AT106</f>
        <v>0</v>
      </c>
      <c r="AB114" s="124"/>
      <c r="AC114" s="124">
        <f>(F114*F113+H114*H113+J114*J113+L114*L113+N114*N113+S114*S113+U114*U113+W114*W113+Y114*Y113+AA114*AA113)/AC113</f>
        <v>3.1079365079365071</v>
      </c>
      <c r="AD114" s="124"/>
      <c r="AF114" s="124">
        <f>AT90</f>
        <v>0</v>
      </c>
      <c r="AG114" s="124"/>
      <c r="AH114" s="124">
        <f>AT94</f>
        <v>0</v>
      </c>
      <c r="AI114" s="124"/>
      <c r="AJ114" s="124">
        <f>AT98</f>
        <v>0</v>
      </c>
      <c r="AK114" s="124"/>
      <c r="AL114" s="124">
        <f>AT102</f>
        <v>0</v>
      </c>
      <c r="AM114" s="124"/>
      <c r="AN114" s="124">
        <f>AT106</f>
        <v>0</v>
      </c>
      <c r="AO114" s="124"/>
      <c r="AP114" s="124">
        <f>(F114*F113+H114*H113+J114*J113+L114*L113+N114*N113+S114*S113+U114*U113+W114*W113+Y114*Y113+AA114*AA113+AF113*AF114+AH113*AH114+AJ113*AJ114+AL113*AL114+AN113*AN114)/AP113</f>
        <v>2.5933774834437084</v>
      </c>
      <c r="AQ114" s="124"/>
    </row>
  </sheetData>
  <mergeCells count="189">
    <mergeCell ref="AR70:AS70"/>
    <mergeCell ref="AR71:AS71"/>
    <mergeCell ref="AR72:AS72"/>
    <mergeCell ref="AR73:AS73"/>
    <mergeCell ref="B50:B53"/>
    <mergeCell ref="C50:D53"/>
    <mergeCell ref="AR48:AS48"/>
    <mergeCell ref="AR49:AS49"/>
    <mergeCell ref="B48:B49"/>
    <mergeCell ref="C48:D49"/>
    <mergeCell ref="E48:E49"/>
    <mergeCell ref="F48:F49"/>
    <mergeCell ref="AR69:AS69"/>
    <mergeCell ref="B66:B69"/>
    <mergeCell ref="C66:D69"/>
    <mergeCell ref="AR66:AS66"/>
    <mergeCell ref="AR67:AS67"/>
    <mergeCell ref="AR68:AS68"/>
    <mergeCell ref="AT48:AU48"/>
    <mergeCell ref="AT49:AU49"/>
    <mergeCell ref="AR50:AS50"/>
    <mergeCell ref="AR51:AS51"/>
    <mergeCell ref="AR53:AS53"/>
    <mergeCell ref="AR57:AS57"/>
    <mergeCell ref="AR58:AS58"/>
    <mergeCell ref="AR59:AS59"/>
    <mergeCell ref="AR60:AS60"/>
    <mergeCell ref="AT50:AU53"/>
    <mergeCell ref="AR54:AS54"/>
    <mergeCell ref="AR55:AS55"/>
    <mergeCell ref="AR52:AS52"/>
    <mergeCell ref="AR56:AS56"/>
    <mergeCell ref="Y113:Z113"/>
    <mergeCell ref="AA113:AB113"/>
    <mergeCell ref="S111:AD111"/>
    <mergeCell ref="F111:Q111"/>
    <mergeCell ref="AC112:AD112"/>
    <mergeCell ref="AC113:AD113"/>
    <mergeCell ref="P112:Q112"/>
    <mergeCell ref="P113:Q113"/>
    <mergeCell ref="L112:M112"/>
    <mergeCell ref="N112:O112"/>
    <mergeCell ref="S112:T112"/>
    <mergeCell ref="U112:V112"/>
    <mergeCell ref="W112:X112"/>
    <mergeCell ref="Y112:Z112"/>
    <mergeCell ref="Y114:Z114"/>
    <mergeCell ref="AA114:AB114"/>
    <mergeCell ref="AC114:AD114"/>
    <mergeCell ref="AA112:AB112"/>
    <mergeCell ref="F113:G113"/>
    <mergeCell ref="H113:I113"/>
    <mergeCell ref="J113:K113"/>
    <mergeCell ref="L113:M113"/>
    <mergeCell ref="F112:G112"/>
    <mergeCell ref="H112:I112"/>
    <mergeCell ref="J112:K112"/>
    <mergeCell ref="F114:G114"/>
    <mergeCell ref="H114:I114"/>
    <mergeCell ref="J114:K114"/>
    <mergeCell ref="L114:M114"/>
    <mergeCell ref="N114:O114"/>
    <mergeCell ref="S114:T114"/>
    <mergeCell ref="U114:V114"/>
    <mergeCell ref="P114:Q114"/>
    <mergeCell ref="W114:X114"/>
    <mergeCell ref="N113:O113"/>
    <mergeCell ref="S113:T113"/>
    <mergeCell ref="U113:V113"/>
    <mergeCell ref="W113:X113"/>
    <mergeCell ref="P30:AC46"/>
    <mergeCell ref="AD30:AQ4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9:O29"/>
    <mergeCell ref="P29:AC29"/>
    <mergeCell ref="AD29:AQ29"/>
    <mergeCell ref="AJ17:AJ20"/>
    <mergeCell ref="AJ21:AJ23"/>
    <mergeCell ref="AJ24:AJ26"/>
    <mergeCell ref="B26:C26"/>
    <mergeCell ref="B30:O46"/>
    <mergeCell ref="AR75:AS75"/>
    <mergeCell ref="AR76:AS76"/>
    <mergeCell ref="AR77:AS77"/>
    <mergeCell ref="AR78:AS78"/>
    <mergeCell ref="AR79:AS79"/>
    <mergeCell ref="AR80:AS80"/>
    <mergeCell ref="B54:B57"/>
    <mergeCell ref="C54:D57"/>
    <mergeCell ref="AT54:AU57"/>
    <mergeCell ref="B58:B61"/>
    <mergeCell ref="C58:D61"/>
    <mergeCell ref="AT58:AU61"/>
    <mergeCell ref="B62:B65"/>
    <mergeCell ref="C62:D65"/>
    <mergeCell ref="AT62:AU65"/>
    <mergeCell ref="AR63:AS63"/>
    <mergeCell ref="AR64:AS64"/>
    <mergeCell ref="AR65:AS65"/>
    <mergeCell ref="AR61:AS61"/>
    <mergeCell ref="AR62:AS62"/>
    <mergeCell ref="AT66:AU69"/>
    <mergeCell ref="B70:B73"/>
    <mergeCell ref="C70:D73"/>
    <mergeCell ref="AT70:AU73"/>
    <mergeCell ref="B106:B109"/>
    <mergeCell ref="C106:D109"/>
    <mergeCell ref="AR106:AS106"/>
    <mergeCell ref="AT106:AU109"/>
    <mergeCell ref="AR107:AS107"/>
    <mergeCell ref="AR108:AS108"/>
    <mergeCell ref="AR109:AS109"/>
    <mergeCell ref="B74:B77"/>
    <mergeCell ref="C74:D77"/>
    <mergeCell ref="AT74:AU77"/>
    <mergeCell ref="B78:B81"/>
    <mergeCell ref="C78:D81"/>
    <mergeCell ref="AT78:AU81"/>
    <mergeCell ref="AR81:AS81"/>
    <mergeCell ref="B82:B85"/>
    <mergeCell ref="C82:D85"/>
    <mergeCell ref="AR82:AS82"/>
    <mergeCell ref="AT82:AU85"/>
    <mergeCell ref="AR83:AS83"/>
    <mergeCell ref="AR84:AS84"/>
    <mergeCell ref="AR85:AS85"/>
    <mergeCell ref="AR74:AS74"/>
    <mergeCell ref="B98:B101"/>
    <mergeCell ref="C98:D101"/>
    <mergeCell ref="B86:B89"/>
    <mergeCell ref="C86:D89"/>
    <mergeCell ref="AR86:AS86"/>
    <mergeCell ref="AT86:AU89"/>
    <mergeCell ref="AR87:AS87"/>
    <mergeCell ref="AR88:AS88"/>
    <mergeCell ref="AR89:AS89"/>
    <mergeCell ref="B94:B97"/>
    <mergeCell ref="C94:D97"/>
    <mergeCell ref="AR94:AS94"/>
    <mergeCell ref="AT94:AU97"/>
    <mergeCell ref="AR95:AS95"/>
    <mergeCell ref="AR96:AS96"/>
    <mergeCell ref="AR97:AS97"/>
    <mergeCell ref="B90:B93"/>
    <mergeCell ref="C90:D93"/>
    <mergeCell ref="AR90:AS90"/>
    <mergeCell ref="AT90:AU93"/>
    <mergeCell ref="AR91:AS91"/>
    <mergeCell ref="AR92:AS92"/>
    <mergeCell ref="AR93:AS93"/>
    <mergeCell ref="B102:B105"/>
    <mergeCell ref="C102:D105"/>
    <mergeCell ref="AR102:AS102"/>
    <mergeCell ref="AT102:AU105"/>
    <mergeCell ref="AR103:AS103"/>
    <mergeCell ref="AR104:AS104"/>
    <mergeCell ref="AR105:AS105"/>
    <mergeCell ref="AR98:AS98"/>
    <mergeCell ref="AT98:AU101"/>
    <mergeCell ref="AR99:AS99"/>
    <mergeCell ref="AR100:AS100"/>
    <mergeCell ref="AR101:AS101"/>
    <mergeCell ref="AF114:AG114"/>
    <mergeCell ref="AH114:AI114"/>
    <mergeCell ref="AJ114:AK114"/>
    <mergeCell ref="AL114:AM114"/>
    <mergeCell ref="AN114:AO114"/>
    <mergeCell ref="AP114:AQ114"/>
    <mergeCell ref="AF111:AQ111"/>
    <mergeCell ref="AF112:AG112"/>
    <mergeCell ref="AH112:AI112"/>
    <mergeCell ref="AJ112:AK112"/>
    <mergeCell ref="AL112:AM112"/>
    <mergeCell ref="AN112:AO112"/>
    <mergeCell ref="AP112:AQ112"/>
    <mergeCell ref="AF113:AG113"/>
    <mergeCell ref="AH113:AI113"/>
    <mergeCell ref="AJ113:AK113"/>
    <mergeCell ref="AL113:AM113"/>
    <mergeCell ref="AN113:AO113"/>
    <mergeCell ref="AP113:AQ113"/>
  </mergeCells>
  <conditionalFormatting sqref="G50:AU109">
    <cfRule type="cellIs" dxfId="2" priority="16" operator="greaterThanOrEqual">
      <formula>5</formula>
    </cfRule>
    <cfRule type="cellIs" dxfId="1" priority="17" operator="between">
      <formula>4</formula>
      <formula>4.999</formula>
    </cfRule>
    <cfRule type="cellIs" dxfId="0" priority="18" operator="lessThan">
      <formula>4</formula>
    </cfRule>
  </conditionalFormatting>
  <pageMargins left="0.39370078740157483" right="0.39370078740157483" top="0.19685039370078741" bottom="0.19685039370078741" header="0.31496062992125984" footer="0"/>
  <pageSetup paperSize="9" orientation="landscape" r:id="rId1"/>
  <ignoredErrors>
    <ignoredError sqref="AR106:AU109 AR50:AU8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CE</vt:lpstr>
      <vt:lpstr>'Evaluación CE'!Área_de_impresión</vt:lpstr>
    </vt:vector>
  </TitlesOfParts>
  <Company>Universidad de Castilla-La Mancha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pedrovicente_jm@hotmail.com</dc:creator>
  <cp:lastModifiedBy>iesppg</cp:lastModifiedBy>
  <cp:revision/>
  <cp:lastPrinted>2017-04-26T20:25:33Z</cp:lastPrinted>
  <dcterms:created xsi:type="dcterms:W3CDTF">2016-09-20T19:28:20Z</dcterms:created>
  <dcterms:modified xsi:type="dcterms:W3CDTF">2017-04-26T20:43:06Z</dcterms:modified>
</cp:coreProperties>
</file>