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 activeTab="7"/>
  </bookViews>
  <sheets>
    <sheet name="ALUMNO1" sheetId="1" r:id="rId1"/>
    <sheet name="ALUMNO2" sheetId="2" r:id="rId2"/>
    <sheet name="ALUMNO3" sheetId="3" r:id="rId3"/>
    <sheet name="ALUMNO4" sheetId="4" r:id="rId4"/>
    <sheet name="ALUMNO5" sheetId="5" r:id="rId5"/>
    <sheet name="ALUMNO6" sheetId="6" r:id="rId6"/>
    <sheet name="ALUMNO7" sheetId="7" r:id="rId7"/>
    <sheet name="Unidad 5" sheetId="8" r:id="rId8"/>
  </sheets>
  <calcPr calcId="125725" iterateDelta="1E-4"/>
</workbook>
</file>

<file path=xl/calcChain.xml><?xml version="1.0" encoding="utf-8"?>
<calcChain xmlns="http://schemas.openxmlformats.org/spreadsheetml/2006/main">
  <c r="E21" i="8"/>
  <c r="E26"/>
  <c r="H27" i="7"/>
  <c r="N27" s="1"/>
  <c r="E27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X27" s="1"/>
  <c r="U21"/>
  <c r="U27" s="1"/>
  <c r="T21"/>
  <c r="T27" s="1"/>
  <c r="S21"/>
  <c r="S27" s="1"/>
  <c r="R21"/>
  <c r="R27" s="1"/>
  <c r="Y27" s="1"/>
  <c r="H20"/>
  <c r="N20" s="1"/>
  <c r="E20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V20" s="1"/>
  <c r="U5"/>
  <c r="R5"/>
  <c r="X4"/>
  <c r="X20" s="1"/>
  <c r="U4"/>
  <c r="R4"/>
  <c r="R20" s="1"/>
  <c r="H27" i="6"/>
  <c r="E27"/>
  <c r="N27" s="1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U21"/>
  <c r="U27" s="1"/>
  <c r="T21"/>
  <c r="T27" s="1"/>
  <c r="S21"/>
  <c r="S27" s="1"/>
  <c r="R21"/>
  <c r="H20"/>
  <c r="E20"/>
  <c r="N20" s="1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V20" s="1"/>
  <c r="U5"/>
  <c r="R5"/>
  <c r="X4"/>
  <c r="X20" s="1"/>
  <c r="U4"/>
  <c r="U20" s="1"/>
  <c r="R4"/>
  <c r="R20" s="1"/>
  <c r="G27" i="5"/>
  <c r="D27"/>
  <c r="M27" s="1"/>
  <c r="W26"/>
  <c r="T26"/>
  <c r="S26"/>
  <c r="R26"/>
  <c r="W25"/>
  <c r="U25"/>
  <c r="T25"/>
  <c r="R25"/>
  <c r="Q25"/>
  <c r="W24"/>
  <c r="U24"/>
  <c r="U27" s="1"/>
  <c r="T24"/>
  <c r="R24"/>
  <c r="Q24"/>
  <c r="W23"/>
  <c r="T23"/>
  <c r="S23"/>
  <c r="R23"/>
  <c r="Q23"/>
  <c r="W22"/>
  <c r="T22"/>
  <c r="R22"/>
  <c r="Q22"/>
  <c r="W21"/>
  <c r="W27" s="1"/>
  <c r="T21"/>
  <c r="T27" s="1"/>
  <c r="S21"/>
  <c r="S27" s="1"/>
  <c r="R21"/>
  <c r="R27" s="1"/>
  <c r="Q21"/>
  <c r="Q27" s="1"/>
  <c r="X27" s="1"/>
  <c r="G20"/>
  <c r="D20"/>
  <c r="M20" s="1"/>
  <c r="X7" s="1"/>
  <c r="T19"/>
  <c r="S19"/>
  <c r="Q19"/>
  <c r="W18"/>
  <c r="V18"/>
  <c r="T18"/>
  <c r="S18"/>
  <c r="Q18"/>
  <c r="W17"/>
  <c r="V17"/>
  <c r="T17"/>
  <c r="Q17"/>
  <c r="W16"/>
  <c r="T16"/>
  <c r="Q16"/>
  <c r="W15"/>
  <c r="T15"/>
  <c r="Q15"/>
  <c r="T14"/>
  <c r="Q14"/>
  <c r="T13"/>
  <c r="S13"/>
  <c r="Q13"/>
  <c r="T12"/>
  <c r="S12"/>
  <c r="Q12"/>
  <c r="W11"/>
  <c r="T11"/>
  <c r="Q11"/>
  <c r="W10"/>
  <c r="V10"/>
  <c r="T10"/>
  <c r="Q10"/>
  <c r="W9"/>
  <c r="V9"/>
  <c r="T9"/>
  <c r="Q9"/>
  <c r="W8"/>
  <c r="V8"/>
  <c r="T8"/>
  <c r="Q8"/>
  <c r="W7"/>
  <c r="V7"/>
  <c r="V20" s="1"/>
  <c r="U7"/>
  <c r="T7"/>
  <c r="Q7"/>
  <c r="W6"/>
  <c r="U6"/>
  <c r="T6"/>
  <c r="Q6"/>
  <c r="W5"/>
  <c r="U5"/>
  <c r="U20" s="1"/>
  <c r="T5"/>
  <c r="Q5"/>
  <c r="W4"/>
  <c r="W20" s="1"/>
  <c r="T4"/>
  <c r="T20" s="1"/>
  <c r="Q4"/>
  <c r="Q20" s="1"/>
  <c r="H27" i="4"/>
  <c r="E27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X27" s="1"/>
  <c r="U21"/>
  <c r="U27" s="1"/>
  <c r="T21"/>
  <c r="T27" s="1"/>
  <c r="S21"/>
  <c r="S27" s="1"/>
  <c r="R21"/>
  <c r="R27" s="1"/>
  <c r="H20"/>
  <c r="E20"/>
  <c r="N20" s="1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T20" s="1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V20" s="1"/>
  <c r="U5"/>
  <c r="R5"/>
  <c r="X4"/>
  <c r="X20" s="1"/>
  <c r="U4"/>
  <c r="U20" s="1"/>
  <c r="R4"/>
  <c r="R20" s="1"/>
  <c r="H27" i="3"/>
  <c r="E27"/>
  <c r="N27" s="1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X27" s="1"/>
  <c r="U21"/>
  <c r="U27" s="1"/>
  <c r="T21"/>
  <c r="T27" s="1"/>
  <c r="S21"/>
  <c r="S27" s="1"/>
  <c r="R21"/>
  <c r="R27" s="1"/>
  <c r="Y27" s="1"/>
  <c r="H20"/>
  <c r="E20"/>
  <c r="N20" s="1"/>
  <c r="Y7" s="1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V20" s="1"/>
  <c r="U5"/>
  <c r="R5"/>
  <c r="X4"/>
  <c r="X20" s="1"/>
  <c r="U4"/>
  <c r="U20" s="1"/>
  <c r="R4"/>
  <c r="R20" s="1"/>
  <c r="H27" i="2"/>
  <c r="E27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X27" s="1"/>
  <c r="U21"/>
  <c r="U27" s="1"/>
  <c r="T21"/>
  <c r="T27" s="1"/>
  <c r="S21"/>
  <c r="S27" s="1"/>
  <c r="R21"/>
  <c r="R27" s="1"/>
  <c r="H20"/>
  <c r="E20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T20" s="1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V20" s="1"/>
  <c r="U5"/>
  <c r="R5"/>
  <c r="X4"/>
  <c r="X20" s="1"/>
  <c r="U4"/>
  <c r="U20" s="1"/>
  <c r="R4"/>
  <c r="R20" s="1"/>
  <c r="H27" i="1"/>
  <c r="E27"/>
  <c r="N27" s="1"/>
  <c r="X26"/>
  <c r="U26"/>
  <c r="T26"/>
  <c r="S26"/>
  <c r="X25"/>
  <c r="V25"/>
  <c r="U25"/>
  <c r="S25"/>
  <c r="R25"/>
  <c r="X24"/>
  <c r="V24"/>
  <c r="V27" s="1"/>
  <c r="U24"/>
  <c r="S24"/>
  <c r="R24"/>
  <c r="X23"/>
  <c r="U23"/>
  <c r="T23"/>
  <c r="S23"/>
  <c r="R23"/>
  <c r="X22"/>
  <c r="U22"/>
  <c r="S22"/>
  <c r="R22"/>
  <c r="X21"/>
  <c r="X27" s="1"/>
  <c r="U21"/>
  <c r="U27" s="1"/>
  <c r="T21"/>
  <c r="T27" s="1"/>
  <c r="S21"/>
  <c r="S27" s="1"/>
  <c r="R21"/>
  <c r="R27" s="1"/>
  <c r="Y27" s="1"/>
  <c r="H20"/>
  <c r="E20"/>
  <c r="N20" s="1"/>
  <c r="Y7" s="1"/>
  <c r="U19"/>
  <c r="T19"/>
  <c r="R19"/>
  <c r="X18"/>
  <c r="W18"/>
  <c r="U18"/>
  <c r="T18"/>
  <c r="R18"/>
  <c r="X17"/>
  <c r="W17"/>
  <c r="U17"/>
  <c r="R17"/>
  <c r="X16"/>
  <c r="U16"/>
  <c r="R16"/>
  <c r="X15"/>
  <c r="U15"/>
  <c r="R15"/>
  <c r="U14"/>
  <c r="R14"/>
  <c r="U13"/>
  <c r="T13"/>
  <c r="R13"/>
  <c r="U12"/>
  <c r="T12"/>
  <c r="T20" s="1"/>
  <c r="R12"/>
  <c r="X11"/>
  <c r="U11"/>
  <c r="R11"/>
  <c r="X10"/>
  <c r="W10"/>
  <c r="U10"/>
  <c r="R10"/>
  <c r="X9"/>
  <c r="W9"/>
  <c r="U9"/>
  <c r="R9"/>
  <c r="X8"/>
  <c r="W8"/>
  <c r="U8"/>
  <c r="R8"/>
  <c r="X7"/>
  <c r="W7"/>
  <c r="W20" s="1"/>
  <c r="V7"/>
  <c r="U7"/>
  <c r="R7"/>
  <c r="X6"/>
  <c r="V6"/>
  <c r="U6"/>
  <c r="R6"/>
  <c r="X5"/>
  <c r="V5"/>
  <c r="U5"/>
  <c r="R5"/>
  <c r="X4"/>
  <c r="X20" s="1"/>
  <c r="U4"/>
  <c r="U20" s="1"/>
  <c r="R4"/>
  <c r="R20" s="1"/>
  <c r="V20" l="1"/>
  <c r="N27" i="2"/>
  <c r="N20"/>
  <c r="Y20"/>
  <c r="T20" i="3"/>
  <c r="N27" i="4"/>
  <c r="Y7" s="1"/>
  <c r="Y20"/>
  <c r="S20" i="5"/>
  <c r="Y7" i="6"/>
  <c r="R27"/>
  <c r="Y27" s="1"/>
  <c r="X27"/>
  <c r="T20"/>
  <c r="Y20" s="1"/>
  <c r="U20" i="7"/>
  <c r="Y7"/>
  <c r="T20"/>
  <c r="Y20" s="1"/>
  <c r="Y20" i="1"/>
  <c r="Y27" i="2"/>
  <c r="X20" i="5"/>
  <c r="Y20" i="3"/>
  <c r="Y27" i="4"/>
  <c r="Y7" i="2" l="1"/>
</calcChain>
</file>

<file path=xl/sharedStrings.xml><?xml version="1.0" encoding="utf-8"?>
<sst xmlns="http://schemas.openxmlformats.org/spreadsheetml/2006/main" count="1298" uniqueCount="203">
  <si>
    <t>Objetivos</t>
  </si>
  <si>
    <t>Contenidos</t>
  </si>
  <si>
    <t>CRITERIOS EVALUACIÓN</t>
  </si>
  <si>
    <t>ESTÁNDARES APRENDIZAJE</t>
  </si>
  <si>
    <t>INSTRUMENTOS DE EVALUACION</t>
  </si>
  <si>
    <t>LENGUA CASTELLANA Y LITERATURA</t>
  </si>
  <si>
    <t>MEDIA COMPETENCIAS CLAVE TRABAJADAS</t>
  </si>
  <si>
    <t>UNIDAD 3</t>
  </si>
  <si>
    <t>UNIDAD 4</t>
  </si>
  <si>
    <t>CCL</t>
  </si>
  <si>
    <t>CMCT</t>
  </si>
  <si>
    <t>CD</t>
  </si>
  <si>
    <t>CAA</t>
  </si>
  <si>
    <t>SIE</t>
  </si>
  <si>
    <t>CEC</t>
  </si>
  <si>
    <t>CSC</t>
  </si>
  <si>
    <t>Act.</t>
  </si>
  <si>
    <t>Prue.</t>
  </si>
  <si>
    <t>Trab.</t>
  </si>
  <si>
    <t>Blq.1</t>
  </si>
  <si>
    <t>1.</t>
  </si>
  <si>
    <t>1/4 CCL, CAA, CSC</t>
  </si>
  <si>
    <t>3.</t>
  </si>
  <si>
    <t>3. CCL, CAA, CSC, SIE.</t>
  </si>
  <si>
    <t>2. CCL, CAA, CSC</t>
  </si>
  <si>
    <t>2.</t>
  </si>
  <si>
    <t>NOTA FINAL TRIMESTRE</t>
  </si>
  <si>
    <t>4.</t>
  </si>
  <si>
    <t>4. CCL, CAA, SIE, CSC.</t>
  </si>
  <si>
    <t>3. CCL, CAA, SIE, CSC.</t>
  </si>
  <si>
    <t>Blq.2</t>
  </si>
  <si>
    <t>5.</t>
  </si>
  <si>
    <t>5/3 CCL, CAA, CSC, CEC.</t>
  </si>
  <si>
    <t>6.</t>
  </si>
  <si>
    <t>6/2 CCL, CAA, CSC, CEC.</t>
  </si>
  <si>
    <t>7.</t>
  </si>
  <si>
    <t>7/2 CCL, CAA, CSC, CEC.</t>
  </si>
  <si>
    <t>Blq.3</t>
  </si>
  <si>
    <t>9.</t>
  </si>
  <si>
    <t>9. CCL, CAA.</t>
  </si>
  <si>
    <t>10.</t>
  </si>
  <si>
    <t>10. CCL, CAA.</t>
  </si>
  <si>
    <t>11.</t>
  </si>
  <si>
    <t>11. CCL, CD, CAA.</t>
  </si>
  <si>
    <t>12.</t>
  </si>
  <si>
    <t>12. CCL, CAA</t>
  </si>
  <si>
    <t>13.</t>
  </si>
  <si>
    <t>13. CCL, CAA</t>
  </si>
  <si>
    <t>14.</t>
  </si>
  <si>
    <t>14. CCL, CAA, CSC.</t>
  </si>
  <si>
    <t>15.</t>
  </si>
  <si>
    <t>15. CCL, CAA</t>
  </si>
  <si>
    <t>Blq.4</t>
  </si>
  <si>
    <t>16.</t>
  </si>
  <si>
    <t>16. CCL, CAA, CSC, CEC.</t>
  </si>
  <si>
    <t>17.</t>
  </si>
  <si>
    <t>17. CCL, CD, CAA.</t>
  </si>
  <si>
    <t>16.CCL, CAA, CSC, CEC.</t>
  </si>
  <si>
    <t>MEDIA COMPET.</t>
  </si>
  <si>
    <t>NOTA UNIDADES 3/4</t>
  </si>
  <si>
    <t>NOTA MEDIA</t>
  </si>
  <si>
    <t>1 y 4 CMCT, CD.</t>
  </si>
  <si>
    <t>4. CCL, CMCT, CAA, CSC, CD.</t>
  </si>
  <si>
    <t>GEOGRAFÍA</t>
  </si>
  <si>
    <t>2. CCL, CMCT, CAA, CSC.</t>
  </si>
  <si>
    <t>5.CCL, CAA, CSC.</t>
  </si>
  <si>
    <t>3. CMCT, CD.</t>
  </si>
  <si>
    <t>7/2. CCL, CMCT, CAA, CSC, CD.</t>
  </si>
  <si>
    <t>6. CCL, CSC, SIE.</t>
  </si>
  <si>
    <t>8/2.CSC, CMCT, CAA</t>
  </si>
  <si>
    <t>8.</t>
  </si>
  <si>
    <t>9. CCL, CSC, SIE.</t>
  </si>
  <si>
    <t>10. CMCT, CAA, CSC, CCL, SIE.</t>
  </si>
  <si>
    <t>11/4. CSC, CMCT, CD.</t>
  </si>
  <si>
    <t>UNIDAD 5</t>
  </si>
  <si>
    <t>Comprender, interpretar y valorar textos orales de diferente tipo</t>
  </si>
  <si>
    <t>LENGUA Y LITERATURA</t>
  </si>
  <si>
    <t>Comprender el sentido global de textos orales</t>
  </si>
  <si>
    <t>2. CCL, CAA, CSC.</t>
  </si>
  <si>
    <t>Valorar la importancia de la conversación en la vida social practicando actos de habla: contando, describiendo, opinando y dialogando en situaciones comunicativas propias de la actividad escolar</t>
  </si>
  <si>
    <t>Aprender a hablar en público, en situaciones formales e informales, de forma individual o en grupo</t>
  </si>
  <si>
    <t>4. CCL, CAA, CSC, SIE.</t>
  </si>
  <si>
    <t>Aplicar estrategias de lectura comprensiva y crítica de textos</t>
  </si>
  <si>
    <t>Leer, comprender, interpretar y valorar textos</t>
  </si>
  <si>
    <t>Manifestar una actitud crítica ante la lectura de cualquier tipo de textos u obras literarias a través de una lectura reflexiva que permita identificar posturas de acuerdo o desacuerdo respetando en todo momento las opiniones de los demás</t>
  </si>
  <si>
    <t>7/2 CCL, CAA,CSC, CEC.</t>
  </si>
  <si>
    <t>Comprender el significado de las palabras en toda su extensión para reconocer y diferenciar los usos objetivos de los usos subjetivos</t>
  </si>
  <si>
    <t>Reconocer los diferentes cambios de significado que afectan a la palabra en el texto: metáfora, metonimia</t>
  </si>
  <si>
    <t>Usar de forma efectiva los diccionarios y otras fuentes de consulta, tanto en papel como en formato digital para resolver dudas en relación al manejo de la lengua y para enriquecer el propio vocabulario</t>
  </si>
  <si>
    <t>11. CCL, CD, CAA</t>
  </si>
  <si>
    <t>Reconocer usar y explicar los diferentes sintagmas en una oración simple</t>
  </si>
  <si>
    <t>Reconocer, usar y explicar los constituyentes inmediatos de la oración simple: sujeto y predicado con todos sus complementos</t>
  </si>
  <si>
    <t>13/2. CCL, CAA.</t>
  </si>
  <si>
    <t>Identificar la intención comunicativa de la persona que habla o escribe</t>
  </si>
  <si>
    <t>Interpretar de forma adecuada los discursos orales y escritos teniendo en cuenta los elementos lingüísticos, las relaciones gramaticales y léxicas, la estructura y disposición de los contenidos en función de la intención comunicativa</t>
  </si>
  <si>
    <t>15. CCL, CAA.</t>
  </si>
  <si>
    <t>Comprender textos literarios representativos de la literatura de la Edad Mediaal siglo de Oro reconociendo la intención del autor, relacionando su contenido y su forma con los contextos socioculturales y literarios de la época, identificando el tema, reconociendo la evolución de algunos tópicos y formas literarias y expresando esa relación con juicios personales razonados</t>
  </si>
  <si>
    <t>16. CCL, CSC, CAA, CEC.</t>
  </si>
  <si>
    <t>Consultar y citar adecuadamente fuentes de información variadas, para realizar un trabajo académico en soporte papel o digital sobre un tema del currículo de literatura, adoptando un punto de vista crítico y personal y utilizando las tecnologías de la información</t>
  </si>
  <si>
    <t>Explicar la distribución desigual de las regiones industrializadas en el mundo, identificando las principales zonas industriales andaluzas y las consecuencias para la estabilidad social y política de dicho hecho</t>
  </si>
  <si>
    <t>12/2. CSC, CCL, SIE.</t>
  </si>
  <si>
    <t>Analizar el impacto de los medios de transporte en su entorno.</t>
  </si>
  <si>
    <t>13. CSC, CMCT, CCL.</t>
  </si>
  <si>
    <t>Analizar los datos del peso del sector terciario de un país frente a los del sector primario y secundario. Extraer conclusiones, incidiendo en la importancia del sector terciario para la economía andaluza</t>
  </si>
  <si>
    <t>14. CCL, CAA, CSC, SIE</t>
  </si>
  <si>
    <t>Conocer y analizar los problemas y retos medioambientales que afronta España, su origen y las posibles vías para afrontar estos problemas y compararlos con las problemáticas medioambientales andaluzas más destacadas así como las políticas destinadas para su abordaje y solución.</t>
  </si>
  <si>
    <t>15. CCL, CAA, CSC, SIE</t>
  </si>
  <si>
    <t>INDICADORES</t>
  </si>
  <si>
    <t>Rúbrica para la evaluación de la Unidad 5</t>
  </si>
  <si>
    <t>1.1.1  1.2.1  1.3.1  1.4.1</t>
  </si>
  <si>
    <t>Comprende correctamente el sentido global del texto porque reconoce toda la información relevante</t>
  </si>
  <si>
    <t>Comprende el sentido global del texto al reconocer gran parte de su información relevante</t>
  </si>
  <si>
    <t>Le cuesta comprender el sentido global del texto: reconoce solo alguna informacion relevante</t>
  </si>
  <si>
    <t>No comprende el sentido global del texto o lo hace de manera muy guiada</t>
  </si>
  <si>
    <t>2.1.1   3.1.1   4.1.1</t>
  </si>
  <si>
    <t>Explica, interviene y realiza exposiciones de textos orales con coherencia y cohesión, con precisión léxica y corrección ortográfica</t>
  </si>
  <si>
    <t>Explica, interviene y realiza exposiciones de textos orales de forma coherente y con cohesión y con un vocabulario y ortografía aceptables</t>
  </si>
  <si>
    <t>Explica, interviene y realiza exposiciones de textos orales de forma coherente y con cohesión aunque ha de mejorar su ortografía y su vocabulario</t>
  </si>
  <si>
    <t>Explica, interviene y realiza exposiciones de textos orales de forma incoherente y sin cohesión y ha de mejorar su ortografía y su vocabulario</t>
  </si>
  <si>
    <t>5.1.1  5.2.1  5.3.1  6.1.1  6.2.1  7.1.1  7.2.1</t>
  </si>
  <si>
    <t>Lee los dos textos, comprende perfectamente su sentido y sabe distinguir la información y la opinión</t>
  </si>
  <si>
    <t>Lee los dos textos, comprende su sentido y distingue mejor la informacion que la opinión</t>
  </si>
  <si>
    <t>Lee los dos textos, comprende su sentido pero apenas sabe distinguir entre información y opinión</t>
  </si>
  <si>
    <t>Lee los dos textos pero no comprende su sentido por lo que no distingue información de opinión o lo hace de manera muy guiada</t>
  </si>
  <si>
    <t>Aprendizaje Excelente</t>
  </si>
  <si>
    <t>Aprendizaje Alto</t>
  </si>
  <si>
    <t>Aprendizaje Medio</t>
  </si>
  <si>
    <t>Aprendizaje Bajo</t>
  </si>
  <si>
    <t>Reconoce el tipo de sintagma no solo por la categoría de su núcleo sino también por otros constituyentes</t>
  </si>
  <si>
    <t>Reconoce el tipo de sintagma sobre todo por su núcleo</t>
  </si>
  <si>
    <t>Le cuesta distinguir el tipo de sintagma porque tiene dificultades con el reconocimiento de la categoría de su núcleo</t>
  </si>
  <si>
    <t>No distingue el tipo de sintagmas o lo hace de manera muy guiada</t>
  </si>
  <si>
    <t xml:space="preserve">        9.1.1</t>
  </si>
  <si>
    <t>Reconoce y explica el sentido de las figuras retóricas en un texto</t>
  </si>
  <si>
    <t>Reconoce y explica el sentido de las figuras retóricas en un texto pero tiene dificultades para explicarlas o viceversa</t>
  </si>
  <si>
    <t>Tiene dificultades tanto para reconocer como para explicar el sentido de las figuras retóricas en un texto</t>
  </si>
  <si>
    <t>No reconoce ni explica el sentido de las figuras retóricas en un texto o lo hace de manera muy guiada</t>
  </si>
  <si>
    <t>Discrimina entre sujeto y predicado en una oración simple, identificando, en su caso, oraciones impersonales</t>
  </si>
  <si>
    <t>Discrimina entre sujeto y predicado  en una oración simple, pero tiene dificultades para identificar oraciones impersonales.</t>
  </si>
  <si>
    <t>Discrimina entre sujeto y predicado  en una oración simple con dificultad</t>
  </si>
  <si>
    <t>No discrimina entre sujeto y predicado en una oración simple o lo hace de manera muy guiada.</t>
  </si>
  <si>
    <t>interpreta palabras o expresiones en sentido figurado gracias al contexto.</t>
  </si>
  <si>
    <t>Interpreta con dificultad palabras o expresiones en sentido figurado gracias al contexto.</t>
  </si>
  <si>
    <t>interpreta palabras o expresiones en sentido figurado pero recurriendo a diccionarios u otros manuales de consulta.</t>
  </si>
  <si>
    <t>No interpreta palabras o expresiones en sentido figurado o lo hace de manera muy guiada</t>
  </si>
  <si>
    <t>Localiza y organiza la información recabada con diccionarios o enciclopedias en formato papel o digital.</t>
  </si>
  <si>
    <t>Localiza y la información recabada con diccionarios o enciclopedias en formato papel o digital pero tiene dificultades para organizarla.</t>
  </si>
  <si>
    <t>Localiza y organiza con dificultad la información recabada con diccionarios o enciclopedias en formato papel o digital.</t>
  </si>
  <si>
    <t>No localiza ni organiza información de  diccionarios o enciclopedias en formato papel o digital o lo hace de manera muy guiada.</t>
  </si>
  <si>
    <t>Transforma oraciones activas en pasivas y viceversa, explicando los diferentes papeles semánticos del sujeto: agente, paciente</t>
  </si>
  <si>
    <t>Transforma con dificultad oraciones activas en pasivas y viceversa, al presentar dificultad para identificar los sujetos agente, paciente</t>
  </si>
  <si>
    <t>Transforma oraciones activas en pasivas y viceversa, explicando los diferentes papeles semánticos del sujeto: agente, paciente con dificultad.</t>
  </si>
  <si>
    <t>No transforma  oraciones activas en pasivas y viceversa, explicando los diferentes papeles semánticos del sujeto: agente, paciente o lo hace de manera muy guiada.</t>
  </si>
  <si>
    <t>Identifica  las modalidades asertivas, interrogativas, exclamativas, desiderativas, dubitativas e imperativas en relación con la intención comunicativa del emisor en una oración.</t>
  </si>
  <si>
    <t>Identifica las modalidades asertivas, interrogativas, exclamativas, desiderativas, dubitativas e imperativas en relación con la intención comunicativa del emisor en una oración salvo en casos de ambigüedad.</t>
  </si>
  <si>
    <t>Identifica con dificultad  las modalidades asertivas, interrogativas, exclamativas, desiderativas, dubitativas e imperativas en relación con la intención comunicativa del emisor en una oración.</t>
  </si>
  <si>
    <t>No identifica las modalidades asertivas, interrogativas, exclamativas, desiderativas, dubitativas e imperativas en relación con la intención comunicativa del emisor en una oración o lo hace de manera muy guiada.</t>
  </si>
  <si>
    <t>Identifica la intención comunicativa del emisor en un texto y lo justifica identificando su tipología.</t>
  </si>
  <si>
    <t>Identifica la intención comunicativa del emisor en un texto con dificultad.</t>
  </si>
  <si>
    <t>Identifica la intención comunicativa del emisor en un texto y lo justifica identificando su tipología y elementos.</t>
  </si>
  <si>
    <t>No identifica a intención comunicativa del emisor en un texto o lo hace de manera muy guiada.</t>
  </si>
  <si>
    <t xml:space="preserve">      11.1.1</t>
  </si>
  <si>
    <t xml:space="preserve">      12.1.1</t>
  </si>
  <si>
    <t xml:space="preserve">      13.1.1</t>
  </si>
  <si>
    <t xml:space="preserve">      10.1.1</t>
  </si>
  <si>
    <t xml:space="preserve">      13.2.1</t>
  </si>
  <si>
    <t xml:space="preserve">      14.1.1</t>
  </si>
  <si>
    <t xml:space="preserve">      15.1.1</t>
  </si>
  <si>
    <t xml:space="preserve">      16.1.1</t>
  </si>
  <si>
    <t xml:space="preserve">      17.1.1</t>
  </si>
  <si>
    <t>Asocia el contenido de la obra a la intención del autor y el contexto y establece paralelismos con los de la actualidad</t>
  </si>
  <si>
    <t>Asocia el contenido de la obra a la intención del autor y el contexto pero le cuesta establecer paralelismos con los de la actualidad</t>
  </si>
  <si>
    <t>Asocia el contenido de la obra a la intención del autor y el contexto y establece paralelismos con los de la actualidad con dificultad.</t>
  </si>
  <si>
    <t>No asocia  el contenido de la obra a la intención del autor y el contexto y establece paralelismos con los de la actualidad o lo hace de manera muy guiada</t>
  </si>
  <si>
    <t>Aporta en sus trabajos escritos u orales conclusiones y puntos de vista personales y críticos sobre las obras literarias estudiadas, expresándose con rigor, claridad y coherencia, estableciendo paralelismos con la actualidad o con su realidad más cercana.</t>
  </si>
  <si>
    <t>Aporta en sus trabajos escritos u orales conclusiones y puntos de vista personales y críticos sobre las obras literarias estudiadas, expresándose con rigor, claridad y coherencia</t>
  </si>
  <si>
    <t>Aporta en sus trabajos escritos u orales conclusiones y puntos de vista personales y críticos sobre las obras literarias estudiadas, paralelismos con la actualidad o con su realidad más cercana, pero le cuesta expresarse con  rigor, claridad y coherencia</t>
  </si>
  <si>
    <t>No aporta en sus trabajos escritos u orales conclusiones y puntos de vista personales y críticos sobre las obras literarias estudiadas, expresándose con rigor, claridad y coherencia, estableciendo paralelismos con la actualidad o con su realidad más cercana o lo hace de manera muy guiada</t>
  </si>
  <si>
    <t>12.1.1</t>
  </si>
  <si>
    <t>12.2.1</t>
  </si>
  <si>
    <t>13.1.1</t>
  </si>
  <si>
    <t>14.1.1</t>
  </si>
  <si>
    <t>15.1.1</t>
  </si>
  <si>
    <t>Cita las zonas más industrializadas del mundo.</t>
  </si>
  <si>
    <t>Cita las zonas más industrializadas del mundo ayudándose de su localización en un mapa.</t>
  </si>
  <si>
    <t>Cita las zonas más industrializadas del mundo ayudándose de su localización en un mapa con dificultad.</t>
  </si>
  <si>
    <t>No es capaz de citar las zonas más industrializadas del mundo ayudándose de su localización en un mapa o lo hace de manera muy guiada</t>
  </si>
  <si>
    <t>Cita  las principales zonas productoras y consumidoras de energía en el mundo</t>
  </si>
  <si>
    <t>Cita  las principales zonas productoras y consumidoras de energía en el mundo ayudándose de su localización en un mapa.</t>
  </si>
  <si>
    <t>Cita  las principales zonas productoras y consumidoras de energía en el mundo ayudándose de su localización en un mapa con dificultad</t>
  </si>
  <si>
    <t>No es capaz de citar las principales zonas productoras y consumidoras de energía en el mundo ayudándose de su localización en un mapa  o lo hace de manera muy guiada</t>
  </si>
  <si>
    <t>Cita el itinerario que sigue un producto agrario y otro ganadero desde su recolección hasta su consumo en zonas lejanas y extrae conclusiones.</t>
  </si>
  <si>
    <t>Interpreta un mapa o cita el itinerario que sigue un producto agrario y otro ganadero desde su recolección hasta su consumo en zonas lejanas y extrae conclusiones.</t>
  </si>
  <si>
    <t>Interpreta un mapa o cita el itinerario que sigue un producto agrario y otro ganadero desde su recolección hasta su consumo pero tiene dificultades para extraer conclusiones.</t>
  </si>
  <si>
    <t>Es incapaz de  interpreta un mapa o cita el itinerario que sigue un producto agrario y otro ganadero desde su recolección hasta su consumo en zonas lejanas o lo hace de manera muy guiada</t>
  </si>
  <si>
    <t>Interpreta mapas o compara la población activa de cada sector en diversos países y analiza el grado de desarrollo que muestran estos datos.</t>
  </si>
  <si>
    <t>Interpreta mapas o compara la población activa de cada sector en diversos países pero tiene dificultades para analizar el grado de desarrollo que muestran estos datos.</t>
  </si>
  <si>
    <t>Interpreta mapas o compara la población activa de cada sector en diversos países y analiza el grado de desarrollo que muestran estos datos con dificultad.</t>
  </si>
  <si>
    <t>Tiene muchas dificultades para  interpreta mapas o compara la población activa de cada sector en diversos países y analiza el grado de desarrollo que muestran estos datos.</t>
  </si>
  <si>
    <t>Discrimina entre distintos grados de desarrollo de un país atendiendo al desarrollo de sus sectores.</t>
  </si>
  <si>
    <t>Discrimina entre distintos grados de desarrollo de un país atendiendo al desarrollo de sus sectores con dificultad.</t>
  </si>
  <si>
    <t>Discrimina entre los distintos grados de desarrollo de los sectores de un país pero le cuesta interpretar los datos para establecer el grado de desarrollo del mismo.</t>
  </si>
  <si>
    <t>No  discrimina entre distintos grados de desarrollo de un país atendiendo al desarrollo de sus sectores o lo hace de manera muy guiada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</si>
</sst>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99CCFF"/>
      </patternFill>
    </fill>
    <fill>
      <patternFill patternType="solid">
        <fgColor rgb="FF948A54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F808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79646"/>
      </patternFill>
    </fill>
    <fill>
      <patternFill patternType="solid">
        <fgColor rgb="FFFFCC99"/>
        <bgColor rgb="FFD7E4BD"/>
      </patternFill>
    </fill>
    <fill>
      <patternFill patternType="solid">
        <fgColor rgb="FF00FF00"/>
        <bgColor rgb="FF00B050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7964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10" borderId="1" xfId="0" applyFill="1" applyBorder="1" applyAlignment="1">
      <alignment horizont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shrinkToFit="1"/>
    </xf>
    <xf numFmtId="0" fontId="0" fillId="11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/>
    <xf numFmtId="0" fontId="0" fillId="0" borderId="2" xfId="0" applyBorder="1"/>
    <xf numFmtId="0" fontId="12" fillId="1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16" borderId="1" xfId="0" applyFont="1" applyFill="1" applyBorder="1"/>
    <xf numFmtId="0" fontId="0" fillId="17" borderId="1" xfId="0" applyFont="1" applyFill="1" applyBorder="1"/>
    <xf numFmtId="0" fontId="0" fillId="18" borderId="1" xfId="0" applyFont="1" applyFill="1" applyBorder="1"/>
    <xf numFmtId="0" fontId="8" fillId="18" borderId="1" xfId="0" applyFont="1" applyFill="1" applyBorder="1" applyAlignment="1">
      <alignment vertical="center" wrapText="1"/>
    </xf>
    <xf numFmtId="0" fontId="0" fillId="19" borderId="1" xfId="0" applyFont="1" applyFill="1" applyBorder="1"/>
    <xf numFmtId="0" fontId="8" fillId="19" borderId="1" xfId="0" applyFont="1" applyFill="1" applyBorder="1" applyAlignment="1">
      <alignment vertical="center"/>
    </xf>
    <xf numFmtId="0" fontId="0" fillId="20" borderId="1" xfId="0" applyFill="1" applyBorder="1"/>
    <xf numFmtId="0" fontId="8" fillId="20" borderId="1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3" borderId="0" xfId="0" applyFont="1" applyFill="1" applyAlignment="1">
      <alignment horizontal="center"/>
    </xf>
    <xf numFmtId="164" fontId="4" fillId="23" borderId="1" xfId="0" applyNumberFormat="1" applyFont="1" applyFill="1" applyBorder="1" applyAlignment="1">
      <alignment horizontal="center"/>
    </xf>
    <xf numFmtId="0" fontId="0" fillId="23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textRotation="90"/>
    </xf>
    <xf numFmtId="0" fontId="0" fillId="9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1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9" borderId="1" xfId="0" applyFont="1" applyFill="1" applyBorder="1" applyAlignment="1"/>
    <xf numFmtId="0" fontId="2" fillId="9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7" borderId="1" xfId="0" applyFont="1" applyFill="1" applyBorder="1" applyAlignment="1">
      <alignment horizontal="center" textRotation="90" wrapText="1"/>
    </xf>
    <xf numFmtId="0" fontId="0" fillId="8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textRotation="90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6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9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textRotation="90"/>
    </xf>
    <xf numFmtId="0" fontId="0" fillId="14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79646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Normal="100" workbookViewId="0">
      <selection activeCell="U24" sqref="U24"/>
    </sheetView>
  </sheetViews>
  <sheetFormatPr baseColWidth="10" defaultColWidth="9.140625" defaultRowHeight="15"/>
  <cols>
    <col min="1" max="1" width="4"/>
    <col min="2" max="2" width="5.5703125"/>
    <col min="3" max="3" width="5.42578125"/>
    <col min="4" max="4" width="11.5703125"/>
    <col min="5" max="12" width="3.7109375"/>
    <col min="13" max="13" width="6.42578125"/>
    <col min="14" max="14" width="3.7109375"/>
    <col min="15" max="15" width="2"/>
    <col min="16" max="16" width="5.42578125"/>
    <col min="17" max="17" width="2.85546875"/>
    <col min="18" max="20" width="3.7109375"/>
    <col min="21" max="21" width="4.140625"/>
    <col min="22" max="24" width="3.7109375"/>
    <col min="25" max="25" width="9.42578125"/>
    <col min="26" max="1025" width="10.7109375"/>
  </cols>
  <sheetData>
    <row r="1" spans="1:25" ht="30.75" customHeight="1">
      <c r="A1" s="69" t="s">
        <v>0</v>
      </c>
      <c r="B1" s="65" t="s">
        <v>1</v>
      </c>
      <c r="C1" s="64" t="s">
        <v>2</v>
      </c>
      <c r="D1" s="63" t="s">
        <v>3</v>
      </c>
      <c r="E1" s="70" t="s">
        <v>4</v>
      </c>
      <c r="F1" s="70"/>
      <c r="G1" s="70"/>
      <c r="H1" s="70"/>
      <c r="I1" s="70"/>
      <c r="J1" s="70"/>
      <c r="K1" s="63" t="s">
        <v>3</v>
      </c>
      <c r="L1" s="63"/>
      <c r="M1" s="63"/>
      <c r="N1" s="64" t="s">
        <v>2</v>
      </c>
      <c r="O1" s="64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5" ht="13.5" customHeight="1">
      <c r="A2" s="69"/>
      <c r="B2" s="65"/>
      <c r="C2" s="64"/>
      <c r="D2" s="63"/>
      <c r="E2" s="54" t="s">
        <v>7</v>
      </c>
      <c r="F2" s="54"/>
      <c r="G2" s="54"/>
      <c r="H2" s="54" t="s">
        <v>8</v>
      </c>
      <c r="I2" s="54"/>
      <c r="J2" s="54"/>
      <c r="K2" s="63"/>
      <c r="L2" s="63"/>
      <c r="M2" s="63"/>
      <c r="N2" s="64"/>
      <c r="O2" s="64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5" ht="22.5" customHeight="1">
      <c r="A3" s="69"/>
      <c r="B3" s="65"/>
      <c r="C3" s="64"/>
      <c r="D3" s="63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63"/>
      <c r="L3" s="63"/>
      <c r="M3" s="63"/>
      <c r="N3" s="64"/>
      <c r="O3" s="64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5" ht="13.5" customHeight="1">
      <c r="A4" s="1"/>
      <c r="B4" s="1" t="s">
        <v>19</v>
      </c>
      <c r="C4" s="4" t="s">
        <v>20</v>
      </c>
      <c r="D4" s="5" t="s">
        <v>21</v>
      </c>
      <c r="E4" s="2"/>
      <c r="F4" s="2"/>
      <c r="G4" s="2"/>
      <c r="H4" s="2"/>
      <c r="I4" s="2"/>
      <c r="J4" s="2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 t="shared" ref="R4:R18" si="0">(E4+F4+G4+H4+I4+J4)/6</f>
        <v>0</v>
      </c>
      <c r="S4" s="2"/>
      <c r="T4" s="2"/>
      <c r="U4" s="2">
        <f t="shared" ref="U4:U11" si="1">(E4+F4+G4+H4+I4+J4)/6</f>
        <v>0</v>
      </c>
      <c r="V4" s="2"/>
      <c r="W4" s="2"/>
      <c r="X4" s="2">
        <f t="shared" ref="X4:X9" si="2">(H4+I4+J4+E4+F4+G4)/6</f>
        <v>0</v>
      </c>
      <c r="Y4" s="1"/>
    </row>
    <row r="5" spans="1:25" ht="21.75" customHeight="1">
      <c r="A5" s="1"/>
      <c r="B5" s="1" t="s">
        <v>19</v>
      </c>
      <c r="C5" s="4" t="s">
        <v>22</v>
      </c>
      <c r="D5" s="7" t="s">
        <v>23</v>
      </c>
      <c r="E5" s="2"/>
      <c r="F5" s="2"/>
      <c r="G5" s="2"/>
      <c r="H5" s="2"/>
      <c r="I5" s="2"/>
      <c r="J5" s="2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 t="shared" si="0"/>
        <v>0</v>
      </c>
      <c r="S5" s="2"/>
      <c r="T5" s="2"/>
      <c r="U5" s="2">
        <f t="shared" si="1"/>
        <v>0</v>
      </c>
      <c r="V5" s="2">
        <f>(E5+F5+G5)/3</f>
        <v>0</v>
      </c>
      <c r="W5" s="2"/>
      <c r="X5" s="2">
        <f t="shared" si="2"/>
        <v>0</v>
      </c>
      <c r="Y5" s="62" t="s">
        <v>26</v>
      </c>
    </row>
    <row r="6" spans="1:25" ht="23.25" customHeight="1">
      <c r="A6" s="1"/>
      <c r="B6" s="1" t="s">
        <v>19</v>
      </c>
      <c r="C6" s="4" t="s">
        <v>27</v>
      </c>
      <c r="D6" s="7" t="s">
        <v>28</v>
      </c>
      <c r="E6" s="2"/>
      <c r="F6" s="2"/>
      <c r="G6" s="2"/>
      <c r="H6" s="2"/>
      <c r="I6" s="2"/>
      <c r="J6" s="2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 t="shared" si="0"/>
        <v>0</v>
      </c>
      <c r="S6" s="2"/>
      <c r="T6" s="2"/>
      <c r="U6" s="2">
        <f t="shared" si="1"/>
        <v>0</v>
      </c>
      <c r="V6" s="2">
        <f>(F6+G6+H6+I6+J6+E6)/6</f>
        <v>0</v>
      </c>
      <c r="W6" s="2"/>
      <c r="X6" s="2">
        <f t="shared" si="2"/>
        <v>0</v>
      </c>
      <c r="Y6" s="62"/>
    </row>
    <row r="7" spans="1:25" ht="21.75" customHeight="1">
      <c r="A7" s="1"/>
      <c r="B7" s="1" t="s">
        <v>30</v>
      </c>
      <c r="C7" s="4" t="s">
        <v>31</v>
      </c>
      <c r="D7" s="7" t="s">
        <v>32</v>
      </c>
      <c r="E7" s="2"/>
      <c r="F7" s="2"/>
      <c r="G7" s="2"/>
      <c r="H7" s="2"/>
      <c r="I7" s="2"/>
      <c r="J7" s="2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 t="shared" si="0"/>
        <v>0</v>
      </c>
      <c r="S7" s="2"/>
      <c r="T7" s="2"/>
      <c r="U7" s="2">
        <f t="shared" si="1"/>
        <v>0</v>
      </c>
      <c r="V7" s="2">
        <f>(H7+I7+J7)/3</f>
        <v>0</v>
      </c>
      <c r="W7" s="2">
        <f>(E7+F7+G7)/3</f>
        <v>0</v>
      </c>
      <c r="X7" s="2">
        <f t="shared" si="2"/>
        <v>0</v>
      </c>
      <c r="Y7" s="8">
        <f>(N20*0.6)+(N27*0.4)</f>
        <v>0</v>
      </c>
    </row>
    <row r="8" spans="1:25" ht="21.75" customHeight="1">
      <c r="A8" s="1"/>
      <c r="B8" s="1" t="s">
        <v>30</v>
      </c>
      <c r="C8" s="4" t="s">
        <v>33</v>
      </c>
      <c r="D8" s="7" t="s">
        <v>34</v>
      </c>
      <c r="E8" s="2"/>
      <c r="F8" s="2"/>
      <c r="G8" s="2"/>
      <c r="H8" s="2"/>
      <c r="I8" s="2"/>
      <c r="J8" s="2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 t="shared" si="0"/>
        <v>0</v>
      </c>
      <c r="S8" s="2"/>
      <c r="T8" s="2"/>
      <c r="U8" s="2">
        <f t="shared" si="1"/>
        <v>0</v>
      </c>
      <c r="V8" s="2"/>
      <c r="W8" s="2">
        <f>(E8+F8+G8+H8+I8+J8)/6</f>
        <v>0</v>
      </c>
      <c r="X8" s="2">
        <f t="shared" si="2"/>
        <v>0</v>
      </c>
      <c r="Y8" s="1"/>
    </row>
    <row r="9" spans="1:25" ht="21.75" customHeight="1">
      <c r="A9" s="1"/>
      <c r="B9" s="1" t="s">
        <v>30</v>
      </c>
      <c r="C9" s="4" t="s">
        <v>35</v>
      </c>
      <c r="D9" s="7" t="s">
        <v>36</v>
      </c>
      <c r="E9" s="2"/>
      <c r="F9" s="2"/>
      <c r="G9" s="2"/>
      <c r="H9" s="2"/>
      <c r="I9" s="2"/>
      <c r="J9" s="2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 t="shared" si="0"/>
        <v>0</v>
      </c>
      <c r="S9" s="2"/>
      <c r="T9" s="2"/>
      <c r="U9" s="2">
        <f t="shared" si="1"/>
        <v>0</v>
      </c>
      <c r="V9" s="2"/>
      <c r="W9" s="2">
        <f>(E9+F9+G9+H9+I9+J9)/6</f>
        <v>0</v>
      </c>
      <c r="X9" s="2">
        <f t="shared" si="2"/>
        <v>0</v>
      </c>
      <c r="Y9" s="1"/>
    </row>
    <row r="10" spans="1:25" ht="21" customHeight="1">
      <c r="A10" s="1"/>
      <c r="B10" s="1" t="s">
        <v>37</v>
      </c>
      <c r="C10" s="4" t="s">
        <v>38</v>
      </c>
      <c r="D10" s="9" t="s">
        <v>39</v>
      </c>
      <c r="E10" s="2"/>
      <c r="F10" s="2"/>
      <c r="G10" s="2"/>
      <c r="H10" s="2"/>
      <c r="I10" s="2"/>
      <c r="J10" s="2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 t="shared" si="0"/>
        <v>0</v>
      </c>
      <c r="S10" s="2"/>
      <c r="T10" s="2"/>
      <c r="U10" s="2">
        <f t="shared" si="1"/>
        <v>0</v>
      </c>
      <c r="V10" s="2"/>
      <c r="W10" s="2">
        <f>(H10+I10+J10)/3</f>
        <v>0</v>
      </c>
      <c r="X10" s="2">
        <f>(H10+I10+J10)/3</f>
        <v>0</v>
      </c>
      <c r="Y10" s="1"/>
    </row>
    <row r="11" spans="1:25" ht="13.5" customHeight="1">
      <c r="A11" s="1"/>
      <c r="B11" s="1" t="s">
        <v>37</v>
      </c>
      <c r="C11" s="4" t="s">
        <v>40</v>
      </c>
      <c r="D11" s="9" t="s">
        <v>41</v>
      </c>
      <c r="E11" s="2"/>
      <c r="F11" s="2"/>
      <c r="G11" s="2"/>
      <c r="H11" s="2"/>
      <c r="I11" s="2"/>
      <c r="J11" s="2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 t="shared" si="0"/>
        <v>0</v>
      </c>
      <c r="S11" s="2"/>
      <c r="T11" s="2"/>
      <c r="U11" s="2">
        <f t="shared" si="1"/>
        <v>0</v>
      </c>
      <c r="V11" s="2"/>
      <c r="W11" s="2"/>
      <c r="X11" s="2">
        <f>(H11+I11+J11)/3</f>
        <v>0</v>
      </c>
      <c r="Y11" s="1"/>
    </row>
    <row r="12" spans="1:25" ht="13.5" customHeight="1">
      <c r="A12" s="1"/>
      <c r="B12" s="1" t="s">
        <v>37</v>
      </c>
      <c r="C12" s="4" t="s">
        <v>42</v>
      </c>
      <c r="D12" s="11" t="s">
        <v>43</v>
      </c>
      <c r="E12" s="2"/>
      <c r="F12" s="2"/>
      <c r="G12" s="2"/>
      <c r="H12" s="2"/>
      <c r="I12" s="2"/>
      <c r="J12" s="2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 t="shared" si="0"/>
        <v>0</v>
      </c>
      <c r="S12" s="2"/>
      <c r="T12" s="2">
        <f>(G12+E12+F12)/3</f>
        <v>0</v>
      </c>
      <c r="U12" s="2">
        <f>(H12+I12+J12+E12+F12+G12)/6</f>
        <v>0</v>
      </c>
      <c r="V12" s="2"/>
      <c r="W12" s="2"/>
      <c r="X12" s="2"/>
      <c r="Y12" s="1"/>
    </row>
    <row r="13" spans="1:25" ht="13.5" customHeight="1">
      <c r="A13" s="1"/>
      <c r="B13" s="1" t="s">
        <v>37</v>
      </c>
      <c r="C13" s="4" t="s">
        <v>44</v>
      </c>
      <c r="D13" s="9" t="s">
        <v>45</v>
      </c>
      <c r="E13" s="2"/>
      <c r="F13" s="2"/>
      <c r="G13" s="2"/>
      <c r="H13" s="2"/>
      <c r="I13" s="2"/>
      <c r="J13" s="2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 t="shared" si="0"/>
        <v>0</v>
      </c>
      <c r="S13" s="2"/>
      <c r="T13" s="2">
        <f>(H13+I13+J13)/3</f>
        <v>0</v>
      </c>
      <c r="U13" s="2">
        <f>(E13+F13+G13+H13+I13+J13)/6</f>
        <v>0</v>
      </c>
      <c r="V13" s="2"/>
      <c r="W13" s="2"/>
      <c r="X13" s="2"/>
      <c r="Y13" s="1"/>
    </row>
    <row r="14" spans="1:25" ht="13.5" customHeight="1">
      <c r="A14" s="1"/>
      <c r="B14" s="1" t="s">
        <v>37</v>
      </c>
      <c r="C14" s="4" t="s">
        <v>46</v>
      </c>
      <c r="D14" s="9" t="s">
        <v>47</v>
      </c>
      <c r="E14" s="2"/>
      <c r="F14" s="2"/>
      <c r="G14" s="2"/>
      <c r="H14" s="2"/>
      <c r="I14" s="2"/>
      <c r="J14" s="2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 t="shared" si="0"/>
        <v>0</v>
      </c>
      <c r="S14" s="2"/>
      <c r="T14" s="2"/>
      <c r="U14" s="2">
        <f>(E14+F14+G14+H14+I14+J14)/6</f>
        <v>0</v>
      </c>
      <c r="V14" s="2"/>
      <c r="W14" s="2"/>
      <c r="X14" s="2"/>
      <c r="Y14" s="1"/>
    </row>
    <row r="15" spans="1:25" ht="22.5" customHeight="1">
      <c r="A15" s="1"/>
      <c r="B15" s="1" t="s">
        <v>37</v>
      </c>
      <c r="C15" s="4" t="s">
        <v>48</v>
      </c>
      <c r="D15" s="12" t="s">
        <v>49</v>
      </c>
      <c r="E15" s="2"/>
      <c r="F15" s="2"/>
      <c r="G15" s="2"/>
      <c r="H15" s="2"/>
      <c r="I15" s="2"/>
      <c r="J15" s="2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 t="shared" si="0"/>
        <v>0</v>
      </c>
      <c r="S15" s="2"/>
      <c r="T15" s="2"/>
      <c r="U15" s="2">
        <f>(E15+F15+G15+H15+I15+J15)/6</f>
        <v>0</v>
      </c>
      <c r="V15" s="2"/>
      <c r="W15" s="2"/>
      <c r="X15" s="2">
        <f>(E15+F15+G15)/3</f>
        <v>0</v>
      </c>
      <c r="Y15" s="1"/>
    </row>
    <row r="16" spans="1:25" ht="14.25" customHeight="1">
      <c r="A16" s="1"/>
      <c r="B16" s="1" t="s">
        <v>37</v>
      </c>
      <c r="C16" s="4" t="s">
        <v>50</v>
      </c>
      <c r="D16" s="9" t="s">
        <v>51</v>
      </c>
      <c r="E16" s="2"/>
      <c r="F16" s="2"/>
      <c r="G16" s="2"/>
      <c r="H16" s="2"/>
      <c r="I16" s="2"/>
      <c r="J16" s="2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 t="shared" si="0"/>
        <v>0</v>
      </c>
      <c r="S16" s="2"/>
      <c r="T16" s="2"/>
      <c r="U16" s="2">
        <f>(E16+F16+G16+H16+I16+J16)/6</f>
        <v>0</v>
      </c>
      <c r="V16" s="2"/>
      <c r="W16" s="2"/>
      <c r="X16" s="2">
        <f>(H16+I16+J16)/3</f>
        <v>0</v>
      </c>
      <c r="Y16" s="1"/>
    </row>
    <row r="17" spans="1:25" ht="22.5" customHeight="1">
      <c r="A17" s="1"/>
      <c r="B17" s="1" t="s">
        <v>52</v>
      </c>
      <c r="C17" s="4" t="s">
        <v>53</v>
      </c>
      <c r="D17" s="12" t="s">
        <v>54</v>
      </c>
      <c r="E17" s="2"/>
      <c r="F17" s="2"/>
      <c r="G17" s="2"/>
      <c r="H17" s="2"/>
      <c r="I17" s="2"/>
      <c r="J17" s="2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 t="shared" si="0"/>
        <v>0</v>
      </c>
      <c r="S17" s="2"/>
      <c r="T17" s="2"/>
      <c r="U17" s="2">
        <f>(E17+F17+G17+H17+I17+J17)/6</f>
        <v>0</v>
      </c>
      <c r="V17" s="2"/>
      <c r="W17" s="2">
        <f>(E17+F17+G17)/3</f>
        <v>0</v>
      </c>
      <c r="X17" s="2">
        <f>(E17+F17+G17)/3</f>
        <v>0</v>
      </c>
      <c r="Y17" s="1"/>
    </row>
    <row r="18" spans="1:25" ht="21.75" customHeight="1">
      <c r="A18" s="1"/>
      <c r="B18" s="1" t="s">
        <v>52</v>
      </c>
      <c r="C18" s="4" t="s">
        <v>55</v>
      </c>
      <c r="D18" s="11" t="s">
        <v>56</v>
      </c>
      <c r="E18" s="2"/>
      <c r="F18" s="2"/>
      <c r="G18" s="2"/>
      <c r="H18" s="2"/>
      <c r="I18" s="2"/>
      <c r="J18" s="2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 t="shared" si="0"/>
        <v>0</v>
      </c>
      <c r="S18" s="2"/>
      <c r="T18" s="2">
        <f>(G18+F18+E18)/3</f>
        <v>0</v>
      </c>
      <c r="U18" s="2">
        <f>(E18+J18+I18+H18+G18+F18)/6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</row>
    <row r="19" spans="1:25" ht="15" customHeight="1">
      <c r="A19" s="1"/>
      <c r="B19" s="1"/>
      <c r="C19" s="2"/>
      <c r="D19" s="13"/>
      <c r="E19" s="2"/>
      <c r="F19" s="2"/>
      <c r="G19" s="2"/>
      <c r="H19" s="2"/>
      <c r="I19" s="2"/>
      <c r="J19" s="2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(H19+I19+J19)/3</f>
        <v>0</v>
      </c>
      <c r="S19" s="2"/>
      <c r="T19" s="2">
        <f>(H19+I19+J19)/3</f>
        <v>0</v>
      </c>
      <c r="U19" s="2">
        <f>(H19+I19+J19)/3</f>
        <v>0</v>
      </c>
      <c r="V19" s="2"/>
      <c r="W19" s="2"/>
      <c r="X19" s="2"/>
      <c r="Y19" s="52"/>
    </row>
    <row r="20" spans="1:25" ht="13.5" customHeight="1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(E4+F4+G4+E5+F5+G5+E6+F6+G6+E7+F7+G7+E8+F8+G8+E9+F9+G9+E10+F10+G10+E11+F11+G11+E12+F12+G12+E13+F13+G13+E14+F14+G14+E15+F15+G15+E16+F16+G16+E17+F17+G17+E18+F18+G18)/45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(H4+I4+J4+H5+I5+J5+H6+I6+J6+H7+I7+J7+H8+I8+J8+H9+I9+J9+H10+I10+J10+H11+I11+J11+H12+I12+J12+H13+I13+J13+H14+I14+J14+H15+I15+J15+H16+I16+J16+H17+I17+J17+H18+I18+J18+H19+I19+J19)/48</f>
        <v>0</v>
      </c>
      <c r="I20" s="56"/>
      <c r="J20" s="56"/>
      <c r="K20" s="61" t="s">
        <v>60</v>
      </c>
      <c r="L20" s="61"/>
      <c r="M20" s="61"/>
      <c r="N20" s="56">
        <f>(E20+H20)/2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</row>
    <row r="21" spans="1:25" ht="21.75" customHeight="1">
      <c r="A21" s="1"/>
      <c r="B21" s="1" t="s">
        <v>30</v>
      </c>
      <c r="C21" s="2" t="s">
        <v>20</v>
      </c>
      <c r="D21" s="15" t="s">
        <v>61</v>
      </c>
      <c r="E21" s="2"/>
      <c r="F21" s="2"/>
      <c r="G21" s="2"/>
      <c r="H21" s="2"/>
      <c r="I21" s="2"/>
      <c r="J21" s="2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(E21+F21+G21+H21+I21+J21)/6</f>
        <v>0</v>
      </c>
      <c r="T21" s="2">
        <f>(E21+F21+G21+H21+I21+J21)/6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</row>
    <row r="22" spans="1:25" ht="23.25">
      <c r="A22" s="1"/>
      <c r="B22" s="1" t="s">
        <v>30</v>
      </c>
      <c r="C22" s="2" t="s">
        <v>25</v>
      </c>
      <c r="D22" s="7" t="s">
        <v>64</v>
      </c>
      <c r="E22" s="2"/>
      <c r="F22" s="2"/>
      <c r="G22" s="2"/>
      <c r="H22" s="2"/>
      <c r="I22" s="2"/>
      <c r="J22" s="2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(E22+F22+G22+H22+I22+J22)/6</f>
        <v>0</v>
      </c>
      <c r="S22" s="2">
        <f>(E22+F22+G22)/3</f>
        <v>0</v>
      </c>
      <c r="T22" s="2"/>
      <c r="U22" s="2">
        <f>(E22+F22+G22+H22+I22+J22)/6</f>
        <v>0</v>
      </c>
      <c r="V22" s="2"/>
      <c r="W22" s="2"/>
      <c r="X22" s="2">
        <f>(E22+F22+G22+H22+I22+J22)/6</f>
        <v>0</v>
      </c>
      <c r="Y22" s="1"/>
    </row>
    <row r="23" spans="1:25" ht="21" customHeight="1">
      <c r="A23" s="1"/>
      <c r="B23" s="1" t="s">
        <v>30</v>
      </c>
      <c r="C23" s="2" t="s">
        <v>22</v>
      </c>
      <c r="D23" s="6" t="s">
        <v>66</v>
      </c>
      <c r="E23" s="2"/>
      <c r="F23" s="2"/>
      <c r="G23" s="2"/>
      <c r="H23" s="2"/>
      <c r="I23" s="2"/>
      <c r="J23" s="2"/>
      <c r="K23" s="57" t="s">
        <v>67</v>
      </c>
      <c r="L23" s="57"/>
      <c r="M23" s="57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(E23+F23+G23+H23+I23+J23)/6</f>
        <v>0</v>
      </c>
      <c r="T23" s="2">
        <f>(E23+F23+G23+H23+I23+J23)/6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</row>
    <row r="24" spans="1:25">
      <c r="A24" s="1"/>
      <c r="B24" s="1" t="s">
        <v>30</v>
      </c>
      <c r="C24" s="2" t="s">
        <v>33</v>
      </c>
      <c r="D24" s="15" t="s">
        <v>68</v>
      </c>
      <c r="E24" s="2"/>
      <c r="F24" s="2"/>
      <c r="G24" s="2"/>
      <c r="H24" s="2"/>
      <c r="I24" s="2"/>
      <c r="J24" s="2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(E24+F24+G24)/3</f>
        <v>0</v>
      </c>
      <c r="S24" s="2">
        <f>(H24+I24+J24)/3</f>
        <v>0</v>
      </c>
      <c r="T24" s="2"/>
      <c r="U24" s="2">
        <f>(H24+I24+J24)/3</f>
        <v>0</v>
      </c>
      <c r="V24" s="2">
        <f>(E24+F24+G24)/3</f>
        <v>0</v>
      </c>
      <c r="W24" s="2"/>
      <c r="X24" s="2">
        <f>(E24+F24+G24+H24+I24+J24)/6</f>
        <v>0</v>
      </c>
      <c r="Y24" s="1"/>
    </row>
    <row r="25" spans="1:25" ht="21.75" customHeight="1">
      <c r="A25" s="1"/>
      <c r="B25" s="1" t="s">
        <v>30</v>
      </c>
      <c r="C25" s="2" t="s">
        <v>38</v>
      </c>
      <c r="D25" s="6" t="s">
        <v>71</v>
      </c>
      <c r="E25" s="2"/>
      <c r="F25" s="2"/>
      <c r="G25" s="2"/>
      <c r="H25" s="2"/>
      <c r="I25" s="2"/>
      <c r="J25" s="2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5">
      <c r="A26" s="1"/>
      <c r="B26" s="1"/>
      <c r="C26" s="2"/>
      <c r="D26" s="1"/>
      <c r="E26" s="2"/>
      <c r="F26" s="2"/>
      <c r="G26" s="2"/>
      <c r="H26" s="2"/>
      <c r="I26" s="2"/>
      <c r="J26" s="2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5">
      <c r="A27" s="55" t="s">
        <v>59</v>
      </c>
      <c r="B27" s="55"/>
      <c r="C27" s="55"/>
      <c r="D27" s="55"/>
      <c r="E27" s="56">
        <f>(E21+F21+G21+E22+F22+G22+E23+F23+G23+E24+F24+G24+E25+F25+G25)/15</f>
        <v>0</v>
      </c>
      <c r="F27" s="56"/>
      <c r="G27" s="56"/>
      <c r="H27" s="56">
        <f>(H21+I21+J21+H22+I22+J22+H23+I23+J23+H24+I24+J24+H25+I25+J25+H26+I26+J26)/18</f>
        <v>0</v>
      </c>
      <c r="I27" s="56"/>
      <c r="J27" s="56"/>
      <c r="K27" s="55" t="s">
        <v>60</v>
      </c>
      <c r="L27" s="55"/>
      <c r="M27" s="55"/>
      <c r="N27" s="56">
        <f>(E27+H27)/2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4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4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4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4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4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U12 X16 U20 R22:S22 U22 X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Normal="100" workbookViewId="0">
      <selection activeCell="AB18" sqref="AB18"/>
    </sheetView>
  </sheetViews>
  <sheetFormatPr baseColWidth="10" defaultColWidth="9.140625" defaultRowHeight="15"/>
  <cols>
    <col min="1" max="1" width="4.28515625"/>
    <col min="2" max="3" width="7"/>
    <col min="4" max="4" width="10.7109375"/>
    <col min="5" max="6" width="3.85546875"/>
    <col min="7" max="7" width="3.5703125"/>
    <col min="8" max="8" width="3.42578125"/>
    <col min="9" max="9" width="4"/>
    <col min="10" max="10" width="3.7109375"/>
    <col min="11" max="11" width="10.7109375"/>
    <col min="12" max="12" width="4.42578125"/>
    <col min="13" max="13" width="0" hidden="1"/>
    <col min="14" max="14" width="8.7109375"/>
    <col min="15" max="15" width="0" hidden="1"/>
    <col min="16" max="16" width="6"/>
    <col min="17" max="17" width="3.85546875"/>
    <col min="18" max="18" width="4.42578125"/>
    <col min="19" max="19" width="4.28515625"/>
    <col min="20" max="22" width="4.140625"/>
    <col min="23" max="23" width="4"/>
    <col min="24" max="24" width="4.140625"/>
    <col min="25" max="1025" width="10.7109375"/>
  </cols>
  <sheetData>
    <row r="1" spans="1:25" ht="28.35" customHeight="1">
      <c r="A1" s="69" t="s">
        <v>0</v>
      </c>
      <c r="B1" s="65" t="s">
        <v>1</v>
      </c>
      <c r="C1" s="64" t="s">
        <v>2</v>
      </c>
      <c r="D1" s="63" t="s">
        <v>3</v>
      </c>
      <c r="E1" s="70" t="s">
        <v>4</v>
      </c>
      <c r="F1" s="70"/>
      <c r="G1" s="70"/>
      <c r="H1" s="70"/>
      <c r="I1" s="70"/>
      <c r="J1" s="70"/>
      <c r="K1" s="63" t="s">
        <v>3</v>
      </c>
      <c r="L1" s="63"/>
      <c r="M1" s="63"/>
      <c r="N1" s="64" t="s">
        <v>2</v>
      </c>
      <c r="O1" s="64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5">
      <c r="A2" s="69"/>
      <c r="B2" s="65"/>
      <c r="C2" s="64"/>
      <c r="D2" s="63"/>
      <c r="E2" s="54" t="s">
        <v>7</v>
      </c>
      <c r="F2" s="54"/>
      <c r="G2" s="54"/>
      <c r="H2" s="54" t="s">
        <v>8</v>
      </c>
      <c r="I2" s="54"/>
      <c r="J2" s="54"/>
      <c r="K2" s="63"/>
      <c r="L2" s="63"/>
      <c r="M2" s="63"/>
      <c r="N2" s="64"/>
      <c r="O2" s="64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5" ht="30">
      <c r="A3" s="69"/>
      <c r="B3" s="65"/>
      <c r="C3" s="64"/>
      <c r="D3" s="63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63"/>
      <c r="L3" s="63"/>
      <c r="M3" s="63"/>
      <c r="N3" s="64"/>
      <c r="O3" s="64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5">
      <c r="A4" s="1"/>
      <c r="B4" s="1" t="s">
        <v>19</v>
      </c>
      <c r="C4" s="4" t="s">
        <v>20</v>
      </c>
      <c r="D4" s="5" t="s">
        <v>21</v>
      </c>
      <c r="E4" s="40"/>
      <c r="F4" s="40"/>
      <c r="G4" s="40"/>
      <c r="H4" s="40"/>
      <c r="I4" s="40"/>
      <c r="J4" s="40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 t="shared" ref="R4:R18" si="0">(E4+F4+G4+H4+I4+J4)/6</f>
        <v>0</v>
      </c>
      <c r="S4" s="2"/>
      <c r="T4" s="2"/>
      <c r="U4" s="2">
        <f t="shared" ref="U4:U11" si="1">(E4+F4+G4+H4+I4+J4)/6</f>
        <v>0</v>
      </c>
      <c r="V4" s="2"/>
      <c r="W4" s="2"/>
      <c r="X4" s="2">
        <f t="shared" ref="X4:X9" si="2">(H4+I4+J4+E4+F4+G4)/6</f>
        <v>0</v>
      </c>
      <c r="Y4" s="1"/>
    </row>
    <row r="5" spans="1:25" ht="22.5" customHeight="1">
      <c r="A5" s="1"/>
      <c r="B5" s="1" t="s">
        <v>19</v>
      </c>
      <c r="C5" s="4" t="s">
        <v>22</v>
      </c>
      <c r="D5" s="7" t="s">
        <v>23</v>
      </c>
      <c r="E5" s="42"/>
      <c r="F5" s="42"/>
      <c r="G5" s="42"/>
      <c r="H5" s="42"/>
      <c r="I5" s="42"/>
      <c r="J5" s="39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 t="shared" si="0"/>
        <v>0</v>
      </c>
      <c r="S5" s="2"/>
      <c r="T5" s="2"/>
      <c r="U5" s="2">
        <f t="shared" si="1"/>
        <v>0</v>
      </c>
      <c r="V5" s="2">
        <f>(E5+F5+G5)/3</f>
        <v>0</v>
      </c>
      <c r="W5" s="2"/>
      <c r="X5" s="2">
        <f t="shared" si="2"/>
        <v>0</v>
      </c>
      <c r="Y5" s="62" t="s">
        <v>26</v>
      </c>
    </row>
    <row r="6" spans="1:25" ht="23.25" customHeight="1">
      <c r="A6" s="1"/>
      <c r="B6" s="1" t="s">
        <v>19</v>
      </c>
      <c r="C6" s="4" t="s">
        <v>27</v>
      </c>
      <c r="D6" s="7" t="s">
        <v>28</v>
      </c>
      <c r="E6" s="42"/>
      <c r="F6" s="42"/>
      <c r="G6" s="42"/>
      <c r="H6" s="43"/>
      <c r="I6" s="43"/>
      <c r="J6" s="40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 t="shared" si="0"/>
        <v>0</v>
      </c>
      <c r="S6" s="2"/>
      <c r="T6" s="2"/>
      <c r="U6" s="2">
        <f t="shared" si="1"/>
        <v>0</v>
      </c>
      <c r="V6" s="2">
        <f>(F6+G6+H6+I6+J6+E6)/6</f>
        <v>0</v>
      </c>
      <c r="W6" s="2"/>
      <c r="X6" s="2">
        <f t="shared" si="2"/>
        <v>0</v>
      </c>
      <c r="Y6" s="62"/>
    </row>
    <row r="7" spans="1:25" ht="23.25" customHeight="1">
      <c r="A7" s="1"/>
      <c r="B7" s="1" t="s">
        <v>30</v>
      </c>
      <c r="C7" s="4" t="s">
        <v>31</v>
      </c>
      <c r="D7" s="7" t="s">
        <v>32</v>
      </c>
      <c r="E7" s="40"/>
      <c r="F7" s="43"/>
      <c r="G7" s="43"/>
      <c r="H7" s="42"/>
      <c r="I7" s="42"/>
      <c r="J7" s="39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 t="shared" si="0"/>
        <v>0</v>
      </c>
      <c r="S7" s="2"/>
      <c r="T7" s="2"/>
      <c r="U7" s="2">
        <f t="shared" si="1"/>
        <v>0</v>
      </c>
      <c r="V7" s="2">
        <f>(H7+I7+J7)/3</f>
        <v>0</v>
      </c>
      <c r="W7" s="2">
        <f>(E7+F7+G7)/3</f>
        <v>0</v>
      </c>
      <c r="X7" s="2">
        <f t="shared" si="2"/>
        <v>0</v>
      </c>
      <c r="Y7" s="8">
        <f>(N20*0.6)+(N27*0.4)</f>
        <v>0</v>
      </c>
    </row>
    <row r="8" spans="1:25" ht="23.25" customHeight="1">
      <c r="A8" s="1"/>
      <c r="B8" s="1" t="s">
        <v>30</v>
      </c>
      <c r="C8" s="4" t="s">
        <v>33</v>
      </c>
      <c r="D8" s="7" t="s">
        <v>34</v>
      </c>
      <c r="E8" s="40"/>
      <c r="F8" s="39"/>
      <c r="G8" s="40"/>
      <c r="H8" s="40"/>
      <c r="I8" s="40"/>
      <c r="J8" s="40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 t="shared" si="0"/>
        <v>0</v>
      </c>
      <c r="S8" s="2"/>
      <c r="T8" s="2"/>
      <c r="U8" s="2">
        <f t="shared" si="1"/>
        <v>0</v>
      </c>
      <c r="V8" s="2"/>
      <c r="W8" s="2">
        <f>(E8+F8+G8+H8+I8+J8)/6</f>
        <v>0</v>
      </c>
      <c r="X8" s="2">
        <f t="shared" si="2"/>
        <v>0</v>
      </c>
      <c r="Y8" s="1"/>
    </row>
    <row r="9" spans="1:25" ht="21.75" customHeight="1">
      <c r="A9" s="1"/>
      <c r="B9" s="1" t="s">
        <v>30</v>
      </c>
      <c r="C9" s="4" t="s">
        <v>35</v>
      </c>
      <c r="D9" s="7" t="s">
        <v>36</v>
      </c>
      <c r="E9" s="42"/>
      <c r="F9" s="42"/>
      <c r="G9" s="42"/>
      <c r="H9" s="40"/>
      <c r="I9" s="40"/>
      <c r="J9" s="40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 t="shared" si="0"/>
        <v>0</v>
      </c>
      <c r="S9" s="2"/>
      <c r="T9" s="2"/>
      <c r="U9" s="2">
        <f t="shared" si="1"/>
        <v>0</v>
      </c>
      <c r="V9" s="2"/>
      <c r="W9" s="2">
        <f>(E9+F9+G9+H9+I9+J9)/6</f>
        <v>0</v>
      </c>
      <c r="X9" s="2">
        <f t="shared" si="2"/>
        <v>0</v>
      </c>
      <c r="Y9" s="1"/>
    </row>
    <row r="10" spans="1:25" ht="13.9" customHeight="1">
      <c r="A10" s="1"/>
      <c r="B10" s="1" t="s">
        <v>37</v>
      </c>
      <c r="C10" s="4" t="s">
        <v>38</v>
      </c>
      <c r="D10" s="9" t="s">
        <v>39</v>
      </c>
      <c r="E10" s="39"/>
      <c r="F10" s="40"/>
      <c r="G10" s="40"/>
      <c r="H10" s="40"/>
      <c r="I10" s="42"/>
      <c r="J10" s="42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 t="shared" si="0"/>
        <v>0</v>
      </c>
      <c r="S10" s="2"/>
      <c r="T10" s="2"/>
      <c r="U10" s="2">
        <f t="shared" si="1"/>
        <v>0</v>
      </c>
      <c r="V10" s="2"/>
      <c r="W10" s="2">
        <f>(H10+I10+J10)/3</f>
        <v>0</v>
      </c>
      <c r="X10" s="2">
        <f>(H10+I10+J10)/3</f>
        <v>0</v>
      </c>
      <c r="Y10" s="1"/>
    </row>
    <row r="11" spans="1:25">
      <c r="A11" s="1"/>
      <c r="B11" s="1" t="s">
        <v>37</v>
      </c>
      <c r="C11" s="4" t="s">
        <v>40</v>
      </c>
      <c r="D11" s="9" t="s">
        <v>41</v>
      </c>
      <c r="E11" s="45"/>
      <c r="F11" s="43"/>
      <c r="G11" s="43"/>
      <c r="H11" s="40"/>
      <c r="I11" s="43"/>
      <c r="J11" s="42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 t="shared" si="0"/>
        <v>0</v>
      </c>
      <c r="S11" s="2"/>
      <c r="T11" s="2"/>
      <c r="U11" s="2">
        <f t="shared" si="1"/>
        <v>0</v>
      </c>
      <c r="V11" s="2"/>
      <c r="W11" s="2"/>
      <c r="X11" s="2">
        <f>(H11+I11+J11)/3</f>
        <v>0</v>
      </c>
      <c r="Y11" s="1"/>
    </row>
    <row r="12" spans="1:25" ht="22.5">
      <c r="A12" s="1"/>
      <c r="B12" s="1" t="s">
        <v>37</v>
      </c>
      <c r="C12" s="4" t="s">
        <v>42</v>
      </c>
      <c r="D12" s="11" t="s">
        <v>43</v>
      </c>
      <c r="E12" s="39"/>
      <c r="F12" s="42"/>
      <c r="G12" s="39"/>
      <c r="H12" s="40"/>
      <c r="I12" s="42"/>
      <c r="J12" s="43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 t="shared" si="0"/>
        <v>0</v>
      </c>
      <c r="S12" s="2"/>
      <c r="T12" s="2">
        <f>(G12+E12+F12)/3</f>
        <v>0</v>
      </c>
      <c r="U12" s="2">
        <f>(H12+I12+J12+E12+F12+G12)/6</f>
        <v>0</v>
      </c>
      <c r="V12" s="2"/>
      <c r="W12" s="2"/>
      <c r="X12" s="2"/>
      <c r="Y12" s="1"/>
    </row>
    <row r="13" spans="1:25">
      <c r="A13" s="1"/>
      <c r="B13" s="1" t="s">
        <v>37</v>
      </c>
      <c r="C13" s="4" t="s">
        <v>44</v>
      </c>
      <c r="D13" s="9" t="s">
        <v>45</v>
      </c>
      <c r="E13" s="40"/>
      <c r="F13" s="40"/>
      <c r="G13" s="39"/>
      <c r="H13" s="39"/>
      <c r="I13" s="39"/>
      <c r="J13" s="42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 t="shared" si="0"/>
        <v>0</v>
      </c>
      <c r="S13" s="2"/>
      <c r="T13" s="2">
        <f>(H13+I13+J13)/3</f>
        <v>0</v>
      </c>
      <c r="U13" s="2">
        <f>(E13+F13+G13+H13+I13+J13)/6</f>
        <v>0</v>
      </c>
      <c r="V13" s="2"/>
      <c r="W13" s="2"/>
      <c r="X13" s="2"/>
      <c r="Y13" s="1"/>
    </row>
    <row r="14" spans="1:25">
      <c r="A14" s="1"/>
      <c r="B14" s="1" t="s">
        <v>37</v>
      </c>
      <c r="C14" s="4" t="s">
        <v>46</v>
      </c>
      <c r="D14" s="9" t="s">
        <v>47</v>
      </c>
      <c r="E14" s="43"/>
      <c r="F14" s="43"/>
      <c r="G14" s="43"/>
      <c r="H14" s="40"/>
      <c r="I14" s="40"/>
      <c r="J14" s="40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 t="shared" si="0"/>
        <v>0</v>
      </c>
      <c r="S14" s="2"/>
      <c r="T14" s="2"/>
      <c r="U14" s="2">
        <f>(E14+F14+G14+H14+I14+J14)/6</f>
        <v>0</v>
      </c>
      <c r="V14" s="2"/>
      <c r="W14" s="2"/>
      <c r="X14" s="2"/>
      <c r="Y14" s="1"/>
    </row>
    <row r="15" spans="1:25" ht="23.25">
      <c r="A15" s="1"/>
      <c r="B15" s="1" t="s">
        <v>37</v>
      </c>
      <c r="C15" s="4" t="s">
        <v>48</v>
      </c>
      <c r="D15" s="12" t="s">
        <v>49</v>
      </c>
      <c r="E15" s="40"/>
      <c r="F15" s="40"/>
      <c r="G15" s="40"/>
      <c r="H15" s="40"/>
      <c r="I15" s="40"/>
      <c r="J15" s="40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 t="shared" si="0"/>
        <v>0</v>
      </c>
      <c r="S15" s="2"/>
      <c r="T15" s="2"/>
      <c r="U15" s="2">
        <f>(E15+F15+G15+H15+I15+J15)/6</f>
        <v>0</v>
      </c>
      <c r="V15" s="2"/>
      <c r="W15" s="2"/>
      <c r="X15" s="2">
        <f>(E15+F15+G15)/3</f>
        <v>0</v>
      </c>
      <c r="Y15" s="1"/>
    </row>
    <row r="16" spans="1:25">
      <c r="A16" s="1"/>
      <c r="B16" s="1" t="s">
        <v>37</v>
      </c>
      <c r="C16" s="4" t="s">
        <v>50</v>
      </c>
      <c r="D16" s="9" t="s">
        <v>51</v>
      </c>
      <c r="E16" s="40"/>
      <c r="F16" s="40"/>
      <c r="G16" s="39"/>
      <c r="H16" s="39"/>
      <c r="I16" s="39"/>
      <c r="J16" s="39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 t="shared" si="0"/>
        <v>0</v>
      </c>
      <c r="S16" s="2"/>
      <c r="T16" s="2"/>
      <c r="U16" s="2">
        <f>(E16+F16+G16+H16+I16+J16)/6</f>
        <v>0</v>
      </c>
      <c r="V16" s="2"/>
      <c r="W16" s="2"/>
      <c r="X16" s="2">
        <f>(H16+I16+J16)/3</f>
        <v>0</v>
      </c>
      <c r="Y16" s="1"/>
    </row>
    <row r="17" spans="1:25" ht="23.25">
      <c r="A17" s="1"/>
      <c r="B17" s="1" t="s">
        <v>52</v>
      </c>
      <c r="C17" s="4" t="s">
        <v>53</v>
      </c>
      <c r="D17" s="12" t="s">
        <v>54</v>
      </c>
      <c r="E17" s="40"/>
      <c r="F17" s="39"/>
      <c r="G17" s="39"/>
      <c r="H17" s="39"/>
      <c r="I17" s="39"/>
      <c r="J17" s="39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 t="shared" si="0"/>
        <v>0</v>
      </c>
      <c r="S17" s="2"/>
      <c r="T17" s="2"/>
      <c r="U17" s="2">
        <f>(E17+F17+G17+H17+I17+J17)/6</f>
        <v>0</v>
      </c>
      <c r="V17" s="2"/>
      <c r="W17" s="2">
        <f>(E17+F17+G17)/3</f>
        <v>0</v>
      </c>
      <c r="X17" s="2">
        <f>(E17+F17+G17)/3</f>
        <v>0</v>
      </c>
      <c r="Y17" s="1"/>
    </row>
    <row r="18" spans="1:25" ht="21.75" customHeight="1">
      <c r="A18" s="1"/>
      <c r="B18" s="1" t="s">
        <v>52</v>
      </c>
      <c r="C18" s="4" t="s">
        <v>55</v>
      </c>
      <c r="D18" s="11" t="s">
        <v>56</v>
      </c>
      <c r="E18" s="39"/>
      <c r="F18" s="39"/>
      <c r="G18" s="39"/>
      <c r="H18" s="39"/>
      <c r="I18" s="39"/>
      <c r="J18" s="39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 t="shared" si="0"/>
        <v>0</v>
      </c>
      <c r="S18" s="2"/>
      <c r="T18" s="2">
        <f>(G18+F18+E18)/3</f>
        <v>0</v>
      </c>
      <c r="U18" s="2">
        <f>(E18+J18+I18+H18+G18+F18)/6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</row>
    <row r="19" spans="1:25">
      <c r="A19" s="1"/>
      <c r="B19" s="1"/>
      <c r="C19" s="2"/>
      <c r="D19" s="13"/>
      <c r="E19" s="2"/>
      <c r="F19" s="2"/>
      <c r="G19" s="2"/>
      <c r="H19" s="2"/>
      <c r="I19" s="2"/>
      <c r="J19" s="2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(H19+I19+J19)/3</f>
        <v>0</v>
      </c>
      <c r="S19" s="2"/>
      <c r="T19" s="2">
        <f>(H19+I19+J19)/3</f>
        <v>0</v>
      </c>
      <c r="U19" s="2">
        <f>(H19+I19+J19)/3</f>
        <v>0</v>
      </c>
      <c r="V19" s="2"/>
      <c r="W19" s="2"/>
      <c r="X19" s="2"/>
      <c r="Y19" s="52"/>
    </row>
    <row r="20" spans="1:25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(E4+F4+G4+E5+F5+G5+E6+F6+G6+E7+F7+G7+E8+F8+G8+E9+F9+G9+E10+F10+G10+E11+F11+G11+E12+F12+G12+E13+F13+G13+E14+F14+G14+E15+F15+G15+E16+F16+G16+E17+F17+G17+E18+F18+G18)/33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(H4+I4+J4+H5+I5+J5+H6+I6+J6+H7+I7+J7+H8+I8+J8+H9+I9+J9+H10+I10+J10+H11+I11+J11+H12+I12+J12+H13+I13+J13+H14+I14+J14+H15+I15+J15+H16+I16+J16+H17+I17+J17+H18+I18+J18+H19+I19+J19)/32</f>
        <v>0</v>
      </c>
      <c r="I20" s="56"/>
      <c r="J20" s="56"/>
      <c r="K20" s="55" t="s">
        <v>60</v>
      </c>
      <c r="L20" s="55"/>
      <c r="M20" s="55"/>
      <c r="N20" s="56">
        <f>(E20+H20)/2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</row>
    <row r="21" spans="1:25" ht="21.75" customHeight="1">
      <c r="A21" s="1"/>
      <c r="B21" s="1" t="s">
        <v>30</v>
      </c>
      <c r="C21" s="2" t="s">
        <v>20</v>
      </c>
      <c r="D21" s="15" t="s">
        <v>61</v>
      </c>
      <c r="E21" s="40"/>
      <c r="F21" s="39"/>
      <c r="G21" s="39"/>
      <c r="H21" s="42"/>
      <c r="I21" s="42"/>
      <c r="J21" s="41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(E21+F21+G21+H21+I21+J21)/6</f>
        <v>0</v>
      </c>
      <c r="T21" s="2">
        <f>(E21+F21+G21+H21+I21+J21)/6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</row>
    <row r="22" spans="1:25" ht="23.25">
      <c r="A22" s="1"/>
      <c r="B22" s="1" t="s">
        <v>30</v>
      </c>
      <c r="C22" s="2" t="s">
        <v>25</v>
      </c>
      <c r="D22" s="7" t="s">
        <v>64</v>
      </c>
      <c r="E22" s="42"/>
      <c r="F22" s="39"/>
      <c r="G22" s="42"/>
      <c r="H22" s="42"/>
      <c r="I22" s="39"/>
      <c r="J22" s="41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(E22+F22+G22+H22+I22+J22)/6</f>
        <v>0</v>
      </c>
      <c r="S22" s="2">
        <f>(E22+F22+G22)/3</f>
        <v>0</v>
      </c>
      <c r="T22" s="2"/>
      <c r="U22" s="2">
        <f>(E22+F22+G22+H22+I22+J22)/6</f>
        <v>0</v>
      </c>
      <c r="V22" s="2"/>
      <c r="W22" s="2"/>
      <c r="X22" s="2">
        <f>(E22+F22+G22+H22+I22+J22)/6</f>
        <v>0</v>
      </c>
      <c r="Y22" s="1"/>
    </row>
    <row r="23" spans="1:25" ht="22.5" customHeight="1">
      <c r="A23" s="1"/>
      <c r="B23" s="1" t="s">
        <v>30</v>
      </c>
      <c r="C23" s="2" t="s">
        <v>22</v>
      </c>
      <c r="D23" s="6" t="s">
        <v>66</v>
      </c>
      <c r="E23" s="42"/>
      <c r="F23" s="42"/>
      <c r="G23" s="39"/>
      <c r="H23" s="40"/>
      <c r="I23" s="39"/>
      <c r="J23" s="41"/>
      <c r="K23" s="57" t="s">
        <v>67</v>
      </c>
      <c r="L23" s="57"/>
      <c r="M23" s="57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(E23+F23+G23+H23+I23+J23)/6</f>
        <v>0</v>
      </c>
      <c r="T23" s="2">
        <f>(E23+F23+G23+H23+I23+J23)/6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</row>
    <row r="24" spans="1:25" ht="14.25" customHeight="1">
      <c r="A24" s="1"/>
      <c r="B24" s="1" t="s">
        <v>30</v>
      </c>
      <c r="C24" s="2" t="s">
        <v>33</v>
      </c>
      <c r="D24" s="15" t="s">
        <v>68</v>
      </c>
      <c r="E24" s="40"/>
      <c r="F24" s="40"/>
      <c r="G24" s="39"/>
      <c r="H24" s="42"/>
      <c r="I24" s="39"/>
      <c r="J24" s="41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(E24+F24+G24)/3</f>
        <v>0</v>
      </c>
      <c r="S24" s="2">
        <f>(H24+I24+J24)/3</f>
        <v>0</v>
      </c>
      <c r="T24" s="2"/>
      <c r="U24" s="2">
        <f>(H24+I24+J24)/3</f>
        <v>0</v>
      </c>
      <c r="V24" s="2">
        <f>(E24+F24+G24)/3</f>
        <v>0</v>
      </c>
      <c r="W24" s="2"/>
      <c r="X24" s="2">
        <f>(E24+F24+G24+H24+I24+J24)/6</f>
        <v>0</v>
      </c>
      <c r="Y24" s="1"/>
    </row>
    <row r="25" spans="1:25" ht="22.5" customHeight="1">
      <c r="A25" s="1"/>
      <c r="B25" s="1" t="s">
        <v>30</v>
      </c>
      <c r="C25" s="2" t="s">
        <v>38</v>
      </c>
      <c r="D25" s="6" t="s">
        <v>71</v>
      </c>
      <c r="E25" s="40"/>
      <c r="F25" s="40"/>
      <c r="G25" s="40"/>
      <c r="H25" s="40"/>
      <c r="I25" s="40"/>
      <c r="J25" s="40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5">
      <c r="A26" s="1"/>
      <c r="B26" s="1"/>
      <c r="C26" s="2"/>
      <c r="D26" s="1"/>
      <c r="E26" s="39"/>
      <c r="F26" s="39"/>
      <c r="G26" s="39"/>
      <c r="H26" s="40"/>
      <c r="I26" s="40"/>
      <c r="J26" s="42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5">
      <c r="A27" s="55" t="s">
        <v>59</v>
      </c>
      <c r="B27" s="55"/>
      <c r="C27" s="55"/>
      <c r="D27" s="55"/>
      <c r="E27" s="56">
        <f>(E21+F21+G21+E22+F22+G22+E23+F23+G23+E24+F24+G24+E25+F25+G25)/10</f>
        <v>0</v>
      </c>
      <c r="F27" s="56"/>
      <c r="G27" s="56"/>
      <c r="H27" s="56">
        <f>(H21+I21+J21+H22+I22+J22+H23+I23+J23+H24+I24+J24+H25+I25+J25+H26+I26+J26)/11</f>
        <v>0</v>
      </c>
      <c r="I27" s="56"/>
      <c r="J27" s="56"/>
      <c r="K27" s="55" t="s">
        <v>60</v>
      </c>
      <c r="L27" s="55"/>
      <c r="M27" s="55"/>
      <c r="N27" s="56">
        <f>(E27+H27)/2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U12 X16:X17 R22:S22 U22 X22:X23 U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Normal="100" workbookViewId="0">
      <selection activeCell="V23" sqref="V23"/>
    </sheetView>
  </sheetViews>
  <sheetFormatPr baseColWidth="10" defaultColWidth="9.140625" defaultRowHeight="15"/>
  <cols>
    <col min="1" max="1" width="4.28515625"/>
    <col min="2" max="2" width="5.5703125"/>
    <col min="3" max="3" width="6"/>
    <col min="4" max="4" width="10.7109375"/>
    <col min="5" max="6" width="4"/>
    <col min="7" max="7" width="3.85546875"/>
    <col min="8" max="9" width="4"/>
    <col min="10" max="10" width="3.7109375"/>
    <col min="11" max="12" width="10.7109375"/>
    <col min="13" max="13" width="0" hidden="1"/>
    <col min="14" max="14" width="7.140625"/>
    <col min="15" max="15" width="0" hidden="1"/>
    <col min="16" max="16" width="5.85546875"/>
    <col min="17" max="17" width="4.140625"/>
    <col min="18" max="18" width="4.7109375"/>
    <col min="19" max="19" width="4.5703125"/>
    <col min="20" max="20" width="4.140625"/>
    <col min="21" max="21" width="4.42578125"/>
    <col min="22" max="22" width="4.28515625"/>
    <col min="23" max="23" width="4.7109375"/>
    <col min="24" max="24" width="4.42578125"/>
    <col min="25" max="25" width="9.7109375"/>
    <col min="26" max="1025" width="10.7109375"/>
  </cols>
  <sheetData>
    <row r="1" spans="1:28" ht="14.85" customHeight="1">
      <c r="A1" s="69" t="s">
        <v>0</v>
      </c>
      <c r="B1" s="65" t="s">
        <v>1</v>
      </c>
      <c r="C1" s="64" t="s">
        <v>2</v>
      </c>
      <c r="D1" s="63" t="s">
        <v>3</v>
      </c>
      <c r="E1" s="70" t="s">
        <v>4</v>
      </c>
      <c r="F1" s="70"/>
      <c r="G1" s="70"/>
      <c r="H1" s="70"/>
      <c r="I1" s="70"/>
      <c r="J1" s="70"/>
      <c r="K1" s="63" t="s">
        <v>3</v>
      </c>
      <c r="L1" s="63"/>
      <c r="M1" s="63"/>
      <c r="N1" s="64" t="s">
        <v>2</v>
      </c>
      <c r="O1" s="64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8">
      <c r="A2" s="69"/>
      <c r="B2" s="65"/>
      <c r="C2" s="64"/>
      <c r="D2" s="63"/>
      <c r="E2" s="54" t="s">
        <v>7</v>
      </c>
      <c r="F2" s="54"/>
      <c r="G2" s="54"/>
      <c r="H2" s="54" t="s">
        <v>8</v>
      </c>
      <c r="I2" s="54"/>
      <c r="J2" s="54"/>
      <c r="K2" s="63"/>
      <c r="L2" s="63"/>
      <c r="M2" s="63"/>
      <c r="N2" s="64"/>
      <c r="O2" s="64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8" ht="30">
      <c r="A3" s="69"/>
      <c r="B3" s="65"/>
      <c r="C3" s="64"/>
      <c r="D3" s="63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63"/>
      <c r="L3" s="63"/>
      <c r="M3" s="63"/>
      <c r="N3" s="64"/>
      <c r="O3" s="64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8">
      <c r="A4" s="1"/>
      <c r="B4" s="1" t="s">
        <v>19</v>
      </c>
      <c r="C4" s="4" t="s">
        <v>20</v>
      </c>
      <c r="D4" s="5" t="s">
        <v>21</v>
      </c>
      <c r="E4" s="44"/>
      <c r="F4" s="44"/>
      <c r="G4" s="44"/>
      <c r="H4" s="44"/>
      <c r="I4" s="44"/>
      <c r="J4" s="41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 t="shared" ref="R4:R18" si="0">(Z4+AA4+AB4+H4+I4+J4)/6</f>
        <v>0</v>
      </c>
      <c r="S4" s="2"/>
      <c r="T4" s="2"/>
      <c r="U4" s="2">
        <f t="shared" ref="U4:U11" si="1">(Z4+AA4+AB4+H4+I4+J4)/6</f>
        <v>0</v>
      </c>
      <c r="V4" s="2"/>
      <c r="W4" s="2"/>
      <c r="X4" s="2">
        <f t="shared" ref="X4:X9" si="2">(H4+I4+J4+Z4+AA4+AB4)/6</f>
        <v>0</v>
      </c>
      <c r="Y4" s="1"/>
      <c r="Z4" s="18"/>
      <c r="AA4" s="19"/>
      <c r="AB4" s="18"/>
    </row>
    <row r="5" spans="1:28" ht="24" customHeight="1">
      <c r="A5" s="1"/>
      <c r="B5" s="1" t="s">
        <v>19</v>
      </c>
      <c r="C5" s="4" t="s">
        <v>22</v>
      </c>
      <c r="D5" s="7" t="s">
        <v>23</v>
      </c>
      <c r="E5" s="46"/>
      <c r="F5" s="41"/>
      <c r="G5" s="41"/>
      <c r="H5" s="46"/>
      <c r="I5" s="41"/>
      <c r="J5" s="41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 t="shared" si="0"/>
        <v>0</v>
      </c>
      <c r="S5" s="2"/>
      <c r="T5" s="2"/>
      <c r="U5" s="2">
        <f t="shared" si="1"/>
        <v>0</v>
      </c>
      <c r="V5" s="2">
        <f>(Z5+AA5+AB5)/3</f>
        <v>0</v>
      </c>
      <c r="W5" s="2"/>
      <c r="X5" s="2">
        <f t="shared" si="2"/>
        <v>0</v>
      </c>
      <c r="Y5" s="62" t="s">
        <v>26</v>
      </c>
      <c r="Z5" s="18"/>
      <c r="AA5" s="18"/>
      <c r="AB5" s="18"/>
    </row>
    <row r="6" spans="1:28" ht="24" customHeight="1">
      <c r="A6" s="1"/>
      <c r="B6" s="1" t="s">
        <v>19</v>
      </c>
      <c r="C6" s="4" t="s">
        <v>27</v>
      </c>
      <c r="D6" s="7" t="s">
        <v>28</v>
      </c>
      <c r="E6" s="46"/>
      <c r="F6" s="41"/>
      <c r="G6" s="46"/>
      <c r="H6" s="46"/>
      <c r="I6" s="41"/>
      <c r="J6" s="41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 t="shared" si="0"/>
        <v>0</v>
      </c>
      <c r="S6" s="2"/>
      <c r="T6" s="2"/>
      <c r="U6" s="2">
        <f t="shared" si="1"/>
        <v>0</v>
      </c>
      <c r="V6" s="2">
        <f>(AA6+AB6+H6+I6+J6+Z6)/6</f>
        <v>0</v>
      </c>
      <c r="W6" s="2"/>
      <c r="X6" s="2">
        <f t="shared" si="2"/>
        <v>0</v>
      </c>
      <c r="Y6" s="62"/>
      <c r="Z6" s="20"/>
      <c r="AA6" s="20"/>
      <c r="AB6" s="18"/>
    </row>
    <row r="7" spans="1:28" ht="23.25" customHeight="1">
      <c r="A7" s="1"/>
      <c r="B7" s="1" t="s">
        <v>30</v>
      </c>
      <c r="C7" s="4" t="s">
        <v>31</v>
      </c>
      <c r="D7" s="7" t="s">
        <v>32</v>
      </c>
      <c r="E7" s="44"/>
      <c r="F7" s="44"/>
      <c r="G7" s="44"/>
      <c r="H7" s="46"/>
      <c r="I7" s="41"/>
      <c r="J7" s="41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 t="shared" si="0"/>
        <v>0</v>
      </c>
      <c r="S7" s="2"/>
      <c r="T7" s="2"/>
      <c r="U7" s="2">
        <f t="shared" si="1"/>
        <v>0</v>
      </c>
      <c r="V7" s="2">
        <f>(H7+I7+J7)/3</f>
        <v>0</v>
      </c>
      <c r="W7" s="2">
        <f>(Z7+AA7+AB7)/3</f>
        <v>0</v>
      </c>
      <c r="X7" s="2">
        <f t="shared" si="2"/>
        <v>0</v>
      </c>
      <c r="Y7" s="8">
        <f>(N20*0.6)+(N27*0.4)</f>
        <v>0</v>
      </c>
      <c r="Z7" s="18"/>
      <c r="AA7" s="18"/>
      <c r="AB7" s="18"/>
    </row>
    <row r="8" spans="1:28" ht="22.5" customHeight="1">
      <c r="A8" s="1"/>
      <c r="B8" s="1" t="s">
        <v>30</v>
      </c>
      <c r="C8" s="4" t="s">
        <v>33</v>
      </c>
      <c r="D8" s="7" t="s">
        <v>34</v>
      </c>
      <c r="E8" s="44"/>
      <c r="F8" s="44"/>
      <c r="G8" s="44"/>
      <c r="H8" s="44"/>
      <c r="I8" s="44"/>
      <c r="J8" s="44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 t="shared" si="0"/>
        <v>0</v>
      </c>
      <c r="S8" s="2"/>
      <c r="T8" s="2"/>
      <c r="U8" s="2">
        <f t="shared" si="1"/>
        <v>0</v>
      </c>
      <c r="V8" s="2"/>
      <c r="W8" s="2">
        <f>(Z8+AA8+AB8+H8+I8+J8)/6</f>
        <v>0</v>
      </c>
      <c r="X8" s="2">
        <f t="shared" si="2"/>
        <v>0</v>
      </c>
      <c r="Y8" s="1"/>
      <c r="Z8" s="18"/>
      <c r="AA8" s="18"/>
      <c r="AB8" s="18"/>
    </row>
    <row r="9" spans="1:28" ht="22.5" customHeight="1">
      <c r="A9" s="1"/>
      <c r="B9" s="1" t="s">
        <v>30</v>
      </c>
      <c r="C9" s="4" t="s">
        <v>35</v>
      </c>
      <c r="D9" s="7" t="s">
        <v>36</v>
      </c>
      <c r="E9" s="46"/>
      <c r="F9" s="41"/>
      <c r="G9" s="41"/>
      <c r="H9" s="44"/>
      <c r="I9" s="44"/>
      <c r="J9" s="44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 t="shared" si="0"/>
        <v>0</v>
      </c>
      <c r="S9" s="2"/>
      <c r="T9" s="2"/>
      <c r="U9" s="2">
        <f t="shared" si="1"/>
        <v>0</v>
      </c>
      <c r="V9" s="2"/>
      <c r="W9" s="2">
        <f>(Z9+AA9+AB9+H9+I9+J9)/6</f>
        <v>0</v>
      </c>
      <c r="X9" s="2">
        <f t="shared" si="2"/>
        <v>0</v>
      </c>
      <c r="Y9" s="1"/>
      <c r="Z9" s="18"/>
      <c r="AA9" s="18"/>
      <c r="AB9" s="18"/>
    </row>
    <row r="10" spans="1:28" ht="13.9" customHeight="1">
      <c r="A10" s="1"/>
      <c r="B10" s="1" t="s">
        <v>37</v>
      </c>
      <c r="C10" s="4" t="s">
        <v>38</v>
      </c>
      <c r="D10" s="9" t="s">
        <v>39</v>
      </c>
      <c r="E10" s="44"/>
      <c r="F10" s="41"/>
      <c r="G10" s="41"/>
      <c r="H10" s="41"/>
      <c r="I10" s="41"/>
      <c r="J10" s="46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 t="shared" si="0"/>
        <v>0</v>
      </c>
      <c r="S10" s="2"/>
      <c r="T10" s="2"/>
      <c r="U10" s="2">
        <f t="shared" si="1"/>
        <v>0</v>
      </c>
      <c r="V10" s="2"/>
      <c r="W10" s="2">
        <f>(H10+I10+J10)/3</f>
        <v>0</v>
      </c>
      <c r="X10" s="2">
        <f>(H10+I10+J10)/3</f>
        <v>0</v>
      </c>
      <c r="Y10" s="1"/>
      <c r="Z10" s="18"/>
      <c r="AA10" s="20"/>
      <c r="AB10" s="18"/>
    </row>
    <row r="11" spans="1:28">
      <c r="A11" s="1"/>
      <c r="B11" s="1" t="s">
        <v>37</v>
      </c>
      <c r="C11" s="4" t="s">
        <v>40</v>
      </c>
      <c r="D11" s="9" t="s">
        <v>41</v>
      </c>
      <c r="E11" s="44"/>
      <c r="F11" s="44"/>
      <c r="G11" s="41"/>
      <c r="H11" s="44"/>
      <c r="I11" s="41"/>
      <c r="J11" s="41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 t="shared" si="0"/>
        <v>0</v>
      </c>
      <c r="S11" s="2"/>
      <c r="T11" s="2"/>
      <c r="U11" s="2">
        <f t="shared" si="1"/>
        <v>0</v>
      </c>
      <c r="V11" s="2"/>
      <c r="W11" s="2"/>
      <c r="X11" s="2">
        <f>(H11+I11+J11)/3</f>
        <v>0</v>
      </c>
      <c r="Y11" s="1"/>
      <c r="Z11" s="20"/>
      <c r="AA11" s="18"/>
      <c r="AB11" s="18"/>
    </row>
    <row r="12" spans="1:28" ht="22.5">
      <c r="A12" s="1"/>
      <c r="B12" s="1" t="s">
        <v>37</v>
      </c>
      <c r="C12" s="4" t="s">
        <v>42</v>
      </c>
      <c r="D12" s="11" t="s">
        <v>43</v>
      </c>
      <c r="E12" s="44"/>
      <c r="F12" s="41"/>
      <c r="G12" s="41"/>
      <c r="H12" s="46"/>
      <c r="I12" s="46"/>
      <c r="J12" s="41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 t="shared" si="0"/>
        <v>0</v>
      </c>
      <c r="S12" s="2"/>
      <c r="T12" s="2">
        <f>(AB12+Z12+AA12)/3</f>
        <v>0</v>
      </c>
      <c r="U12" s="2">
        <f>(H12+I12+J12+Z12+AA12+AB12)/6</f>
        <v>0</v>
      </c>
      <c r="V12" s="2"/>
      <c r="W12" s="2"/>
      <c r="X12" s="2"/>
      <c r="Y12" s="1"/>
      <c r="Z12" s="18"/>
      <c r="AA12" s="18"/>
      <c r="AB12" s="18"/>
    </row>
    <row r="13" spans="1:28">
      <c r="A13" s="1"/>
      <c r="B13" s="1" t="s">
        <v>37</v>
      </c>
      <c r="C13" s="4" t="s">
        <v>44</v>
      </c>
      <c r="D13" s="9" t="s">
        <v>45</v>
      </c>
      <c r="E13" s="44"/>
      <c r="F13" s="44"/>
      <c r="G13" s="44"/>
      <c r="H13" s="41"/>
      <c r="I13" s="41"/>
      <c r="J13" s="41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 t="shared" si="0"/>
        <v>0</v>
      </c>
      <c r="S13" s="2"/>
      <c r="T13" s="2">
        <f>(H13+I13+J13)/3</f>
        <v>0</v>
      </c>
      <c r="U13" s="2">
        <f>(Z13+AA13+AB13+H13+I13+J13)/6</f>
        <v>0</v>
      </c>
      <c r="V13" s="2"/>
      <c r="W13" s="2"/>
      <c r="X13" s="2"/>
      <c r="Y13" s="1"/>
      <c r="Z13" s="18"/>
      <c r="AA13" s="18"/>
      <c r="AB13" s="18"/>
    </row>
    <row r="14" spans="1:28">
      <c r="A14" s="1"/>
      <c r="B14" s="1" t="s">
        <v>37</v>
      </c>
      <c r="C14" s="4" t="s">
        <v>46</v>
      </c>
      <c r="D14" s="9" t="s">
        <v>47</v>
      </c>
      <c r="E14" s="44"/>
      <c r="F14" s="44"/>
      <c r="G14" s="44"/>
      <c r="H14" s="44"/>
      <c r="I14" s="44"/>
      <c r="J14" s="44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 t="shared" si="0"/>
        <v>0</v>
      </c>
      <c r="S14" s="2"/>
      <c r="T14" s="2"/>
      <c r="U14" s="2">
        <f>(Z14+AA14+AB14+H14+I14+J14)/6</f>
        <v>0</v>
      </c>
      <c r="V14" s="2"/>
      <c r="W14" s="2"/>
      <c r="X14" s="2"/>
      <c r="Y14" s="1"/>
      <c r="Z14" s="18"/>
      <c r="AA14" s="18"/>
      <c r="AB14" s="18"/>
    </row>
    <row r="15" spans="1:28" ht="23.25">
      <c r="A15" s="1"/>
      <c r="B15" s="1" t="s">
        <v>37</v>
      </c>
      <c r="C15" s="4" t="s">
        <v>48</v>
      </c>
      <c r="D15" s="12" t="s">
        <v>49</v>
      </c>
      <c r="E15" s="44"/>
      <c r="F15" s="44"/>
      <c r="G15" s="41"/>
      <c r="H15" s="44"/>
      <c r="I15" s="41"/>
      <c r="J15" s="41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 t="shared" si="0"/>
        <v>0</v>
      </c>
      <c r="S15" s="2"/>
      <c r="T15" s="2"/>
      <c r="U15" s="2">
        <f>(Z15+AA15+AB15+H15+I15+J15)/6</f>
        <v>0</v>
      </c>
      <c r="V15" s="2"/>
      <c r="W15" s="2"/>
      <c r="X15" s="2">
        <f>(Z15+AA15+AB15)/3</f>
        <v>0</v>
      </c>
      <c r="Y15" s="1"/>
      <c r="Z15" s="18"/>
      <c r="AA15" s="18"/>
      <c r="AB15" s="18"/>
    </row>
    <row r="16" spans="1:28">
      <c r="A16" s="1"/>
      <c r="B16" s="1" t="s">
        <v>37</v>
      </c>
      <c r="C16" s="4" t="s">
        <v>50</v>
      </c>
      <c r="D16" s="9" t="s">
        <v>51</v>
      </c>
      <c r="E16" s="44"/>
      <c r="F16" s="41"/>
      <c r="G16" s="41"/>
      <c r="H16" s="44"/>
      <c r="I16" s="41"/>
      <c r="J16" s="46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 t="shared" si="0"/>
        <v>0</v>
      </c>
      <c r="S16" s="2"/>
      <c r="T16" s="2"/>
      <c r="U16" s="2">
        <f>(Z16+AA16+AB16+H16+I16+J16)/6</f>
        <v>0</v>
      </c>
      <c r="V16" s="2"/>
      <c r="W16" s="2"/>
      <c r="X16" s="2">
        <f>(H16+I16+J16)/3</f>
        <v>0</v>
      </c>
      <c r="Y16" s="1"/>
      <c r="Z16" s="18"/>
      <c r="AA16" s="18"/>
      <c r="AB16" s="18"/>
    </row>
    <row r="17" spans="1:28" ht="23.25">
      <c r="A17" s="1"/>
      <c r="B17" s="1" t="s">
        <v>52</v>
      </c>
      <c r="C17" s="4" t="s">
        <v>53</v>
      </c>
      <c r="D17" s="12" t="s">
        <v>54</v>
      </c>
      <c r="E17" s="44"/>
      <c r="F17" s="41"/>
      <c r="G17" s="41"/>
      <c r="H17" s="44"/>
      <c r="I17" s="41"/>
      <c r="J17" s="41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 t="shared" si="0"/>
        <v>0</v>
      </c>
      <c r="S17" s="2"/>
      <c r="T17" s="2"/>
      <c r="U17" s="2">
        <f>(Z17+AA17+AB17+H17+I17+J17)/6</f>
        <v>0</v>
      </c>
      <c r="V17" s="2"/>
      <c r="W17" s="2">
        <f>(Z17+AA17+AB17)/3</f>
        <v>0</v>
      </c>
      <c r="X17" s="2">
        <f>(Z17+AA17+AB17)/3</f>
        <v>0</v>
      </c>
      <c r="Y17" s="1"/>
      <c r="Z17" s="18"/>
      <c r="AA17" s="18"/>
      <c r="AB17" s="18"/>
    </row>
    <row r="18" spans="1:28" ht="21.75" customHeight="1">
      <c r="A18" s="1"/>
      <c r="B18" s="1" t="s">
        <v>52</v>
      </c>
      <c r="C18" s="4" t="s">
        <v>55</v>
      </c>
      <c r="D18" s="11" t="s">
        <v>56</v>
      </c>
      <c r="E18" s="41"/>
      <c r="F18" s="41"/>
      <c r="G18" s="41"/>
      <c r="H18" s="46"/>
      <c r="I18" s="41"/>
      <c r="J18" s="41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 t="shared" si="0"/>
        <v>0</v>
      </c>
      <c r="S18" s="2"/>
      <c r="T18" s="2">
        <f>(AB18+AA18+Z18)/3</f>
        <v>0</v>
      </c>
      <c r="U18" s="2">
        <f>(Z18+J18+I18+H18+AB18+AA18)/6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  <c r="Z18" s="18"/>
      <c r="AA18" s="18"/>
      <c r="AB18" s="18"/>
    </row>
    <row r="19" spans="1:28">
      <c r="A19" s="1"/>
      <c r="B19" s="1"/>
      <c r="C19" s="2"/>
      <c r="D19" s="13"/>
      <c r="E19" s="39"/>
      <c r="F19" s="39"/>
      <c r="G19" s="39"/>
      <c r="H19" s="46"/>
      <c r="I19" s="39"/>
      <c r="J19" s="39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(H19+I19+J19)/3</f>
        <v>0</v>
      </c>
      <c r="S19" s="2"/>
      <c r="T19" s="2">
        <f>(H19+I19+J19)/3</f>
        <v>0</v>
      </c>
      <c r="U19" s="2">
        <f>(H19+I19+J19)/3</f>
        <v>0</v>
      </c>
      <c r="V19" s="2"/>
      <c r="W19" s="2"/>
      <c r="X19" s="2"/>
      <c r="Y19" s="52"/>
      <c r="Z19" s="21"/>
      <c r="AA19" s="21"/>
      <c r="AB19" s="21"/>
    </row>
    <row r="20" spans="1:28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(E4+F4+G4+E5+F5+G5+E6+F6+G6+E7+F7+G7+E8+F8+G8+E9+F9+G9+E10+F10+G10+E11+F11+G11+E12+F12+G12+E13+F13+G13+E14+F14+G14+E15+F15+G15+E16+F16+G16+E17+F17+G17+E18+F18+G18)/27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(H4+I4+J4+H5+I5+J5+H6+I6+J6+H7+I7+J7+H8+I8+J8+H9+I9+J9+H10+I10+J10+H11+I11+J11+H12+I12+J12+H13+I13+J13+H14+I14+J14+H15+I15+J15+H16+I16+J16+H17+I17+J17+H18+I18+J18+H19+I19+J19)/25</f>
        <v>0</v>
      </c>
      <c r="I20" s="56"/>
      <c r="J20" s="56"/>
      <c r="K20" s="55" t="s">
        <v>60</v>
      </c>
      <c r="L20" s="55"/>
      <c r="M20" s="55"/>
      <c r="N20" s="56">
        <f>(E20+H20)/2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  <c r="Z20" s="21"/>
      <c r="AA20" s="21"/>
      <c r="AB20" s="21"/>
    </row>
    <row r="21" spans="1:28" ht="13.9" customHeight="1">
      <c r="A21" s="1"/>
      <c r="B21" s="1" t="s">
        <v>30</v>
      </c>
      <c r="C21" s="2" t="s">
        <v>20</v>
      </c>
      <c r="D21" s="15" t="s">
        <v>61</v>
      </c>
      <c r="E21" s="39"/>
      <c r="F21" s="39"/>
      <c r="G21" s="39"/>
      <c r="H21" s="46"/>
      <c r="I21" s="39"/>
      <c r="J21" s="39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(Z21+AA21+AB21+H21+I21+J21)/6</f>
        <v>0</v>
      </c>
      <c r="T21" s="2">
        <f>(Z21+AA21+AB21+H21+I21+J21)/6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  <c r="Z21" s="18"/>
      <c r="AA21" s="18"/>
      <c r="AB21" s="18"/>
    </row>
    <row r="22" spans="1:28" ht="23.25">
      <c r="A22" s="1"/>
      <c r="B22" s="1" t="s">
        <v>30</v>
      </c>
      <c r="C22" s="2" t="s">
        <v>25</v>
      </c>
      <c r="D22" s="7" t="s">
        <v>64</v>
      </c>
      <c r="E22" s="39"/>
      <c r="F22" s="39"/>
      <c r="G22" s="39"/>
      <c r="H22" s="46"/>
      <c r="I22" s="39"/>
      <c r="J22" s="39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(Z22+AA22+AB22+H22+I22+J22)/6</f>
        <v>0</v>
      </c>
      <c r="S22" s="2">
        <f>(Z22+AA22+AB22)/3</f>
        <v>0</v>
      </c>
      <c r="T22" s="2"/>
      <c r="U22" s="2">
        <f>(Z22+AA22+AB22+H22+I22+J22)/6</f>
        <v>0</v>
      </c>
      <c r="V22" s="2"/>
      <c r="W22" s="2"/>
      <c r="X22" s="2">
        <f>(Z22+AA22+AB22+H22+I22+J22)/6</f>
        <v>0</v>
      </c>
      <c r="Y22" s="1"/>
      <c r="Z22" s="18"/>
      <c r="AA22" s="18"/>
      <c r="AB22" s="18"/>
    </row>
    <row r="23" spans="1:28" ht="13.9" customHeight="1">
      <c r="A23" s="1"/>
      <c r="B23" s="1" t="s">
        <v>30</v>
      </c>
      <c r="C23" s="2" t="s">
        <v>22</v>
      </c>
      <c r="D23" s="6" t="s">
        <v>66</v>
      </c>
      <c r="E23" s="46"/>
      <c r="F23" s="39"/>
      <c r="G23" s="39"/>
      <c r="H23" s="49"/>
      <c r="I23" s="39"/>
      <c r="J23" s="39"/>
      <c r="K23" s="57" t="s">
        <v>67</v>
      </c>
      <c r="L23" s="57"/>
      <c r="M23" s="57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(Z23+AA23+AB23+H23+I23+J23)/6</f>
        <v>0</v>
      </c>
      <c r="T23" s="2">
        <f>(Z23+AA23+AB23+H23+I23+J23)/6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  <c r="Z23" s="18"/>
      <c r="AA23" s="18"/>
      <c r="AB23" s="18"/>
    </row>
    <row r="24" spans="1:28">
      <c r="A24" s="1"/>
      <c r="B24" s="1" t="s">
        <v>30</v>
      </c>
      <c r="C24" s="2" t="s">
        <v>33</v>
      </c>
      <c r="D24" s="15" t="s">
        <v>68</v>
      </c>
      <c r="E24" s="39"/>
      <c r="F24" s="39"/>
      <c r="G24" s="39"/>
      <c r="H24" s="39"/>
      <c r="I24" s="39"/>
      <c r="J24" s="39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(Z24+AA24+AB24)/3</f>
        <v>0</v>
      </c>
      <c r="S24" s="2">
        <f>(H24+I24+J24)/3</f>
        <v>0</v>
      </c>
      <c r="T24" s="2"/>
      <c r="U24" s="2">
        <f>(H24+I24+J24)/3</f>
        <v>0</v>
      </c>
      <c r="V24" s="2">
        <f>(Z24+AA24+AB24)/3</f>
        <v>0</v>
      </c>
      <c r="W24" s="2"/>
      <c r="X24" s="2">
        <f>(Z24+AA24+AB24+H24+I24+J24)/6</f>
        <v>0</v>
      </c>
      <c r="Y24" s="1"/>
      <c r="Z24" s="18"/>
      <c r="AA24" s="18"/>
      <c r="AB24" s="18"/>
    </row>
    <row r="25" spans="1:28" ht="13.9" customHeight="1">
      <c r="A25" s="1"/>
      <c r="B25" s="1" t="s">
        <v>30</v>
      </c>
      <c r="C25" s="2" t="s">
        <v>38</v>
      </c>
      <c r="D25" s="6" t="s">
        <v>71</v>
      </c>
      <c r="E25" s="44"/>
      <c r="F25" s="45"/>
      <c r="G25" s="45"/>
      <c r="H25" s="49"/>
      <c r="I25" s="49"/>
      <c r="J25" s="39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8">
      <c r="A26" s="1"/>
      <c r="B26" s="1"/>
      <c r="C26" s="2"/>
      <c r="D26" s="1"/>
      <c r="E26" s="39"/>
      <c r="F26" s="39"/>
      <c r="G26" s="39"/>
      <c r="H26" s="49"/>
      <c r="I26" s="49"/>
      <c r="J26" s="49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8">
      <c r="A27" s="55" t="s">
        <v>59</v>
      </c>
      <c r="B27" s="55"/>
      <c r="C27" s="55"/>
      <c r="D27" s="55"/>
      <c r="E27" s="56">
        <f>(E21+F21+G21+E22+F22+G22+E23+F23+G23+E24+F24+G24+E25+F25+G25)/2</f>
        <v>0</v>
      </c>
      <c r="F27" s="56"/>
      <c r="G27" s="56"/>
      <c r="H27" s="56">
        <f>(H21+I21+J21+H22+I22+J22+H23+I23+J23+H24+I24+J24+H25+I25+J25+H26+I26+J26)/8</f>
        <v>0</v>
      </c>
      <c r="I27" s="56"/>
      <c r="J27" s="56"/>
      <c r="K27" s="55" t="s">
        <v>60</v>
      </c>
      <c r="L27" s="55"/>
      <c r="M27" s="55"/>
      <c r="N27" s="56">
        <f>(E27+H27)/2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U12 X16:X17 U22 R22:S22 X22:X23 U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Normal="100" workbookViewId="0">
      <selection activeCell="V25" sqref="V25"/>
    </sheetView>
  </sheetViews>
  <sheetFormatPr baseColWidth="10" defaultColWidth="9.140625" defaultRowHeight="15"/>
  <cols>
    <col min="1" max="1" width="4.140625"/>
    <col min="2" max="2" width="6.140625"/>
    <col min="3" max="3" width="8"/>
    <col min="4" max="4" width="11.5703125"/>
    <col min="5" max="5" width="4"/>
    <col min="6" max="7" width="3.85546875"/>
    <col min="8" max="9" width="3.7109375"/>
    <col min="10" max="10" width="3.85546875"/>
    <col min="11" max="11" width="11.5703125"/>
    <col min="12" max="12" width="8"/>
    <col min="13" max="13" width="0" hidden="1"/>
    <col min="14" max="14" width="11.5703125"/>
    <col min="15" max="15" width="0" hidden="1"/>
    <col min="16" max="16" width="5.85546875"/>
    <col min="17" max="17" width="4.140625"/>
    <col min="18" max="18" width="4"/>
    <col min="19" max="19" width="4.28515625"/>
    <col min="20" max="20" width="4.140625"/>
    <col min="21" max="21" width="4"/>
    <col min="22" max="22" width="4.140625"/>
    <col min="23" max="23" width="4"/>
    <col min="24" max="24" width="3.85546875"/>
    <col min="25" max="25" width="11.5703125"/>
    <col min="26" max="26" width="5"/>
    <col min="27" max="27" width="5.140625"/>
    <col min="28" max="28" width="4.85546875"/>
    <col min="29" max="29" width="5.140625"/>
    <col min="30" max="31" width="5"/>
    <col min="32" max="1025" width="11.5703125"/>
  </cols>
  <sheetData>
    <row r="1" spans="1:25" ht="14.85" customHeight="1">
      <c r="A1" s="69" t="s">
        <v>0</v>
      </c>
      <c r="B1" s="65" t="s">
        <v>1</v>
      </c>
      <c r="C1" s="64" t="s">
        <v>2</v>
      </c>
      <c r="D1" s="63" t="s">
        <v>3</v>
      </c>
      <c r="E1" s="70" t="s">
        <v>4</v>
      </c>
      <c r="F1" s="70"/>
      <c r="G1" s="70"/>
      <c r="H1" s="70"/>
      <c r="I1" s="70"/>
      <c r="J1" s="70"/>
      <c r="K1" s="63" t="s">
        <v>3</v>
      </c>
      <c r="L1" s="63"/>
      <c r="M1" s="63"/>
      <c r="N1" s="64" t="s">
        <v>2</v>
      </c>
      <c r="O1" s="64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5">
      <c r="A2" s="69"/>
      <c r="B2" s="65"/>
      <c r="C2" s="64"/>
      <c r="D2" s="63"/>
      <c r="E2" s="54" t="s">
        <v>7</v>
      </c>
      <c r="F2" s="54"/>
      <c r="G2" s="54"/>
      <c r="H2" s="54" t="s">
        <v>8</v>
      </c>
      <c r="I2" s="54"/>
      <c r="J2" s="54"/>
      <c r="K2" s="63"/>
      <c r="L2" s="63"/>
      <c r="M2" s="63"/>
      <c r="N2" s="64"/>
      <c r="O2" s="64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5" ht="30">
      <c r="A3" s="69"/>
      <c r="B3" s="65"/>
      <c r="C3" s="64"/>
      <c r="D3" s="63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63"/>
      <c r="L3" s="63"/>
      <c r="M3" s="63"/>
      <c r="N3" s="64"/>
      <c r="O3" s="64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5">
      <c r="A4" s="1"/>
      <c r="B4" s="1" t="s">
        <v>19</v>
      </c>
      <c r="C4" s="4" t="s">
        <v>20</v>
      </c>
      <c r="D4" s="5" t="s">
        <v>21</v>
      </c>
      <c r="E4" s="44"/>
      <c r="F4" s="44"/>
      <c r="G4" s="44"/>
      <c r="H4" s="44"/>
      <c r="I4" s="44"/>
      <c r="J4" s="44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 t="shared" ref="R4:R18" si="0">(E4+F4+G4+H4+I4+J4)/6</f>
        <v>0</v>
      </c>
      <c r="S4" s="2"/>
      <c r="T4" s="2"/>
      <c r="U4" s="2">
        <f t="shared" ref="U4:U11" si="1">(E4+F4+G4+H4+I4+J4)/6</f>
        <v>0</v>
      </c>
      <c r="V4" s="2"/>
      <c r="W4" s="2"/>
      <c r="X4" s="2">
        <f t="shared" ref="X4:X9" si="2">(H4+I4+J4+E4+F4+G4)/6</f>
        <v>0</v>
      </c>
      <c r="Y4" s="1"/>
    </row>
    <row r="5" spans="1:25" ht="22.5" customHeight="1">
      <c r="A5" s="1"/>
      <c r="B5" s="1" t="s">
        <v>19</v>
      </c>
      <c r="C5" s="4" t="s">
        <v>22</v>
      </c>
      <c r="D5" s="7" t="s">
        <v>23</v>
      </c>
      <c r="E5" s="46"/>
      <c r="F5" s="46"/>
      <c r="G5" s="46"/>
      <c r="H5" s="46"/>
      <c r="I5" s="46"/>
      <c r="J5" s="45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 t="shared" si="0"/>
        <v>0</v>
      </c>
      <c r="S5" s="2"/>
      <c r="T5" s="2"/>
      <c r="U5" s="2">
        <f t="shared" si="1"/>
        <v>0</v>
      </c>
      <c r="V5" s="2">
        <f>(E5+F5+G5)/3</f>
        <v>0</v>
      </c>
      <c r="W5" s="2"/>
      <c r="X5" s="2">
        <f t="shared" si="2"/>
        <v>0</v>
      </c>
      <c r="Y5" s="62" t="s">
        <v>26</v>
      </c>
    </row>
    <row r="6" spans="1:25" ht="21.75" customHeight="1">
      <c r="A6" s="1"/>
      <c r="B6" s="1" t="s">
        <v>19</v>
      </c>
      <c r="C6" s="4" t="s">
        <v>27</v>
      </c>
      <c r="D6" s="7" t="s">
        <v>28</v>
      </c>
      <c r="E6" s="46"/>
      <c r="F6" s="46"/>
      <c r="G6" s="46"/>
      <c r="H6" s="46"/>
      <c r="I6" s="46"/>
      <c r="J6" s="45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 t="shared" si="0"/>
        <v>0</v>
      </c>
      <c r="S6" s="2"/>
      <c r="T6" s="2"/>
      <c r="U6" s="2">
        <f t="shared" si="1"/>
        <v>0</v>
      </c>
      <c r="V6" s="2">
        <f>(F6+G6+H6+I6+J6+E6)/6</f>
        <v>0</v>
      </c>
      <c r="W6" s="2"/>
      <c r="X6" s="2">
        <f t="shared" si="2"/>
        <v>0</v>
      </c>
      <c r="Y6" s="62"/>
    </row>
    <row r="7" spans="1:25" ht="21.75" customHeight="1">
      <c r="A7" s="1"/>
      <c r="B7" s="1" t="s">
        <v>30</v>
      </c>
      <c r="C7" s="4" t="s">
        <v>31</v>
      </c>
      <c r="D7" s="7" t="s">
        <v>32</v>
      </c>
      <c r="E7" s="44"/>
      <c r="F7" s="44"/>
      <c r="G7" s="44"/>
      <c r="H7" s="44"/>
      <c r="I7" s="44"/>
      <c r="J7" s="45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 t="shared" si="0"/>
        <v>0</v>
      </c>
      <c r="S7" s="2"/>
      <c r="T7" s="2"/>
      <c r="U7" s="2">
        <f t="shared" si="1"/>
        <v>0</v>
      </c>
      <c r="V7" s="2">
        <f>(H7+I7+J7)/3</f>
        <v>0</v>
      </c>
      <c r="W7" s="2">
        <f>(E7+F7+G7)/3</f>
        <v>0</v>
      </c>
      <c r="X7" s="2">
        <f t="shared" si="2"/>
        <v>0</v>
      </c>
      <c r="Y7" s="8">
        <f>(N20*0.6)+(N27*0.4)</f>
        <v>0</v>
      </c>
    </row>
    <row r="8" spans="1:25" ht="22.5" customHeight="1">
      <c r="A8" s="1"/>
      <c r="B8" s="1" t="s">
        <v>30</v>
      </c>
      <c r="C8" s="4" t="s">
        <v>33</v>
      </c>
      <c r="D8" s="7" t="s">
        <v>34</v>
      </c>
      <c r="E8" s="44"/>
      <c r="F8" s="44"/>
      <c r="G8" s="44"/>
      <c r="H8" s="44"/>
      <c r="I8" s="44"/>
      <c r="J8" s="44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 t="shared" si="0"/>
        <v>0</v>
      </c>
      <c r="S8" s="2"/>
      <c r="T8" s="2"/>
      <c r="U8" s="2">
        <f t="shared" si="1"/>
        <v>0</v>
      </c>
      <c r="V8" s="2"/>
      <c r="W8" s="2">
        <f>(E8+F8+G8+H8+I8+J8)/6</f>
        <v>0</v>
      </c>
      <c r="X8" s="2">
        <f t="shared" si="2"/>
        <v>0</v>
      </c>
      <c r="Y8" s="1"/>
    </row>
    <row r="9" spans="1:25" ht="22.5" customHeight="1">
      <c r="A9" s="1"/>
      <c r="B9" s="1" t="s">
        <v>30</v>
      </c>
      <c r="C9" s="4" t="s">
        <v>35</v>
      </c>
      <c r="D9" s="7" t="s">
        <v>36</v>
      </c>
      <c r="E9" s="45"/>
      <c r="F9" s="46"/>
      <c r="G9" s="45"/>
      <c r="H9" s="44"/>
      <c r="I9" s="44"/>
      <c r="J9" s="44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 t="shared" si="0"/>
        <v>0</v>
      </c>
      <c r="S9" s="2"/>
      <c r="T9" s="2"/>
      <c r="U9" s="2">
        <f t="shared" si="1"/>
        <v>0</v>
      </c>
      <c r="V9" s="2"/>
      <c r="W9" s="2">
        <f>(E9+F9+G9+H9+I9+J9)/6</f>
        <v>0</v>
      </c>
      <c r="X9" s="2">
        <f t="shared" si="2"/>
        <v>0</v>
      </c>
      <c r="Y9" s="1"/>
    </row>
    <row r="10" spans="1:25" ht="13.9" customHeight="1">
      <c r="A10" s="1"/>
      <c r="B10" s="1" t="s">
        <v>37</v>
      </c>
      <c r="C10" s="4" t="s">
        <v>38</v>
      </c>
      <c r="D10" s="9" t="s">
        <v>39</v>
      </c>
      <c r="E10" s="44"/>
      <c r="F10" s="44"/>
      <c r="G10" s="44"/>
      <c r="H10" s="45"/>
      <c r="I10" s="45"/>
      <c r="J10" s="45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 t="shared" si="0"/>
        <v>0</v>
      </c>
      <c r="S10" s="2"/>
      <c r="T10" s="2"/>
      <c r="U10" s="2">
        <f t="shared" si="1"/>
        <v>0</v>
      </c>
      <c r="V10" s="2"/>
      <c r="W10" s="2">
        <f>(H10+I10+J10)/3</f>
        <v>0</v>
      </c>
      <c r="X10" s="2">
        <f>(H10+I10+J10)/3</f>
        <v>0</v>
      </c>
      <c r="Y10" s="1"/>
    </row>
    <row r="11" spans="1:25">
      <c r="A11" s="1"/>
      <c r="B11" s="1" t="s">
        <v>37</v>
      </c>
      <c r="C11" s="4" t="s">
        <v>40</v>
      </c>
      <c r="D11" s="9" t="s">
        <v>41</v>
      </c>
      <c r="E11" s="44"/>
      <c r="F11" s="44"/>
      <c r="G11" s="44"/>
      <c r="H11" s="44"/>
      <c r="I11" s="45"/>
      <c r="J11" s="45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 t="shared" si="0"/>
        <v>0</v>
      </c>
      <c r="S11" s="2"/>
      <c r="T11" s="2"/>
      <c r="U11" s="2">
        <f t="shared" si="1"/>
        <v>0</v>
      </c>
      <c r="V11" s="2"/>
      <c r="W11" s="2"/>
      <c r="X11" s="2">
        <f>(H11+I11+J11)/3</f>
        <v>0</v>
      </c>
      <c r="Y11" s="1"/>
    </row>
    <row r="12" spans="1:25" ht="22.5">
      <c r="A12" s="1"/>
      <c r="B12" s="1" t="s">
        <v>37</v>
      </c>
      <c r="C12" s="4" t="s">
        <v>42</v>
      </c>
      <c r="D12" s="11" t="s">
        <v>43</v>
      </c>
      <c r="E12" s="45"/>
      <c r="F12" s="45"/>
      <c r="G12" s="45"/>
      <c r="H12" s="44"/>
      <c r="I12" s="45"/>
      <c r="J12" s="45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 t="shared" si="0"/>
        <v>0</v>
      </c>
      <c r="S12" s="2"/>
      <c r="T12" s="2">
        <f>(G12+E12+F12)/3</f>
        <v>0</v>
      </c>
      <c r="U12" s="2">
        <f>(H12+I12+J12+E12+F12+G12)/6</f>
        <v>0</v>
      </c>
      <c r="V12" s="2"/>
      <c r="W12" s="2"/>
      <c r="X12" s="2"/>
      <c r="Y12" s="1"/>
    </row>
    <row r="13" spans="1:25">
      <c r="A13" s="1"/>
      <c r="B13" s="1" t="s">
        <v>37</v>
      </c>
      <c r="C13" s="4" t="s">
        <v>44</v>
      </c>
      <c r="D13" s="9" t="s">
        <v>45</v>
      </c>
      <c r="E13" s="44"/>
      <c r="F13" s="44"/>
      <c r="G13" s="44"/>
      <c r="H13" s="45"/>
      <c r="I13" s="45"/>
      <c r="J13" s="45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 t="shared" si="0"/>
        <v>0</v>
      </c>
      <c r="S13" s="2"/>
      <c r="T13" s="2">
        <f>(H13+I13+J13)/3</f>
        <v>0</v>
      </c>
      <c r="U13" s="2">
        <f>(E13+F13+G13+H13+I13+J13)/6</f>
        <v>0</v>
      </c>
      <c r="V13" s="2"/>
      <c r="W13" s="2"/>
      <c r="X13" s="2"/>
      <c r="Y13" s="1"/>
    </row>
    <row r="14" spans="1:25">
      <c r="A14" s="1"/>
      <c r="B14" s="1" t="s">
        <v>37</v>
      </c>
      <c r="C14" s="4" t="s">
        <v>46</v>
      </c>
      <c r="D14" s="9" t="s">
        <v>47</v>
      </c>
      <c r="E14" s="44"/>
      <c r="F14" s="44"/>
      <c r="G14" s="44"/>
      <c r="H14" s="44"/>
      <c r="I14" s="44"/>
      <c r="J14" s="44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 t="shared" si="0"/>
        <v>0</v>
      </c>
      <c r="S14" s="2"/>
      <c r="T14" s="2"/>
      <c r="U14" s="2">
        <f>(E14+F14+G14+H14+I14+J14)/6</f>
        <v>0</v>
      </c>
      <c r="V14" s="2"/>
      <c r="W14" s="2"/>
      <c r="X14" s="2"/>
      <c r="Y14" s="1"/>
    </row>
    <row r="15" spans="1:25" ht="23.25">
      <c r="A15" s="1"/>
      <c r="B15" s="1" t="s">
        <v>37</v>
      </c>
      <c r="C15" s="4" t="s">
        <v>48</v>
      </c>
      <c r="D15" s="12" t="s">
        <v>49</v>
      </c>
      <c r="E15" s="44"/>
      <c r="F15" s="44"/>
      <c r="G15" s="45"/>
      <c r="H15" s="44"/>
      <c r="I15" s="44"/>
      <c r="J15" s="44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 t="shared" si="0"/>
        <v>0</v>
      </c>
      <c r="S15" s="2"/>
      <c r="T15" s="2"/>
      <c r="U15" s="2">
        <f>(E15+F15+G15+H15+I15+J15)/6</f>
        <v>0</v>
      </c>
      <c r="V15" s="2"/>
      <c r="W15" s="2"/>
      <c r="X15" s="2">
        <f>(E15+F15+G15)/3</f>
        <v>0</v>
      </c>
      <c r="Y15" s="1"/>
    </row>
    <row r="16" spans="1:25">
      <c r="A16" s="1"/>
      <c r="B16" s="1" t="s">
        <v>37</v>
      </c>
      <c r="C16" s="4" t="s">
        <v>50</v>
      </c>
      <c r="D16" s="9" t="s">
        <v>51</v>
      </c>
      <c r="E16" s="44"/>
      <c r="F16" s="44"/>
      <c r="G16" s="45"/>
      <c r="H16" s="45"/>
      <c r="I16" s="45"/>
      <c r="J16" s="45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 t="shared" si="0"/>
        <v>0</v>
      </c>
      <c r="S16" s="2"/>
      <c r="T16" s="2"/>
      <c r="U16" s="2">
        <f>(E16+F16+G16+H16+I16+J16)/6</f>
        <v>0</v>
      </c>
      <c r="V16" s="2"/>
      <c r="W16" s="2"/>
      <c r="X16" s="2">
        <f>(H16+I16+J16)/3</f>
        <v>0</v>
      </c>
      <c r="Y16" s="1"/>
    </row>
    <row r="17" spans="1:25" ht="23.25">
      <c r="A17" s="1"/>
      <c r="B17" s="1" t="s">
        <v>52</v>
      </c>
      <c r="C17" s="4" t="s">
        <v>53</v>
      </c>
      <c r="D17" s="12" t="s">
        <v>54</v>
      </c>
      <c r="E17" s="44"/>
      <c r="F17" s="45"/>
      <c r="G17" s="45"/>
      <c r="H17" s="46"/>
      <c r="I17" s="45"/>
      <c r="J17" s="45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 t="shared" si="0"/>
        <v>0</v>
      </c>
      <c r="S17" s="2"/>
      <c r="T17" s="2"/>
      <c r="U17" s="2">
        <f>(E17+F17+G17+H17+I17+J17)/6</f>
        <v>0</v>
      </c>
      <c r="V17" s="2"/>
      <c r="W17" s="2">
        <f>(E17+F17+G17)/3</f>
        <v>0</v>
      </c>
      <c r="X17" s="2">
        <f>(E17+F17+G17)/3</f>
        <v>0</v>
      </c>
      <c r="Y17" s="1"/>
    </row>
    <row r="18" spans="1:25" ht="22.5" customHeight="1">
      <c r="A18" s="1"/>
      <c r="B18" s="1" t="s">
        <v>52</v>
      </c>
      <c r="C18" s="4" t="s">
        <v>55</v>
      </c>
      <c r="D18" s="11" t="s">
        <v>56</v>
      </c>
      <c r="E18" s="45"/>
      <c r="F18" s="45"/>
      <c r="G18" s="45"/>
      <c r="H18" s="45"/>
      <c r="I18" s="45"/>
      <c r="J18" s="45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 t="shared" si="0"/>
        <v>0</v>
      </c>
      <c r="S18" s="2"/>
      <c r="T18" s="2">
        <f>(G18+F18+E18)/3</f>
        <v>0</v>
      </c>
      <c r="U18" s="2">
        <f>(E18+J18+I18+H18+G18+F18)/6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</row>
    <row r="19" spans="1:25">
      <c r="A19" s="1"/>
      <c r="B19" s="1"/>
      <c r="C19" s="2"/>
      <c r="D19" s="13"/>
      <c r="E19" s="45"/>
      <c r="F19" s="45"/>
      <c r="G19" s="45"/>
      <c r="H19" s="45"/>
      <c r="I19" s="45"/>
      <c r="J19" s="45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(H19+I19+J19)/3</f>
        <v>0</v>
      </c>
      <c r="S19" s="2"/>
      <c r="T19" s="2">
        <f>(H19+I19+J19)/3</f>
        <v>0</v>
      </c>
      <c r="U19" s="2">
        <f>(H19+I19+J19)/3</f>
        <v>0</v>
      </c>
      <c r="V19" s="2"/>
      <c r="W19" s="2"/>
      <c r="X19" s="2"/>
      <c r="Y19" s="52"/>
    </row>
    <row r="20" spans="1:25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(E4+F4+G4+E5+F5+G5+E6+F6+G6+E7+F7+G7+E8+F8+G8+E9+F9+G9+E10+F10+G10+E11+F11+G11+E12+F12+G12+E13+F13+G13+E14+F14+G14+E15+F15+G15+E16+F16+G16+E17+F17+G17+E18+F18+G18)/33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(H4+I4+J4+H5+I5+J5+H6+I6+J6+H7+I7+J7+H8+I8+J8+H9+I9+J9+H10+I10+J10+H11+I11+J11+H12+I12+J12+H13+I13+J13+H14+I14+J14+H15+I15+J15+H16+I16+J16+H17+I17+J17+H18+I18+J18+H19+I19+J19)/24</f>
        <v>0</v>
      </c>
      <c r="I20" s="56"/>
      <c r="J20" s="56"/>
      <c r="K20" s="72" t="s">
        <v>60</v>
      </c>
      <c r="L20" s="72"/>
      <c r="M20" s="72"/>
      <c r="N20" s="56">
        <f>E20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</row>
    <row r="21" spans="1:25" ht="13.9" customHeight="1">
      <c r="A21" s="1"/>
      <c r="B21" s="1" t="s">
        <v>30</v>
      </c>
      <c r="C21" s="2" t="s">
        <v>20</v>
      </c>
      <c r="D21" s="15" t="s">
        <v>61</v>
      </c>
      <c r="E21" s="46"/>
      <c r="F21" s="44"/>
      <c r="G21" s="45"/>
      <c r="H21" s="46"/>
      <c r="I21" s="45"/>
      <c r="J21" s="45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(E21+F21+G21+H21+I21+J21)/6</f>
        <v>0</v>
      </c>
      <c r="T21" s="2">
        <f>(E21+F21+G21+H21+I21+J21)/6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</row>
    <row r="22" spans="1:25" ht="23.25">
      <c r="A22" s="1"/>
      <c r="B22" s="1" t="s">
        <v>30</v>
      </c>
      <c r="C22" s="2" t="s">
        <v>25</v>
      </c>
      <c r="D22" s="7" t="s">
        <v>64</v>
      </c>
      <c r="E22" s="46"/>
      <c r="F22" s="45"/>
      <c r="G22" s="45"/>
      <c r="H22" s="46"/>
      <c r="I22" s="45"/>
      <c r="J22" s="45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(E22+F22+G22+H22+I22+J22)/6</f>
        <v>0</v>
      </c>
      <c r="S22" s="2">
        <f>(E22+F22+G22)/3</f>
        <v>0</v>
      </c>
      <c r="T22" s="2"/>
      <c r="U22" s="2">
        <f>(E22+F22+G22+H22+I22+J22)/6</f>
        <v>0</v>
      </c>
      <c r="V22" s="2"/>
      <c r="W22" s="2"/>
      <c r="X22" s="2">
        <f>(E22+F22+G22+H22+I22+J22)/6</f>
        <v>0</v>
      </c>
      <c r="Y22" s="1"/>
    </row>
    <row r="23" spans="1:25" ht="22.5" customHeight="1">
      <c r="A23" s="1"/>
      <c r="B23" s="1" t="s">
        <v>30</v>
      </c>
      <c r="C23" s="2" t="s">
        <v>22</v>
      </c>
      <c r="D23" s="6" t="s">
        <v>66</v>
      </c>
      <c r="E23" s="45"/>
      <c r="F23" s="46"/>
      <c r="G23" s="45"/>
      <c r="H23" s="44"/>
      <c r="I23" s="45"/>
      <c r="J23" s="45"/>
      <c r="K23" s="71" t="s">
        <v>67</v>
      </c>
      <c r="L23" s="71"/>
      <c r="M23" s="71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(E23+F23+G23+H23+I23+J23)/6</f>
        <v>0</v>
      </c>
      <c r="T23" s="2">
        <f>(E23+F23+G23+H23+I23+J23)/6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</row>
    <row r="24" spans="1:25">
      <c r="A24" s="1"/>
      <c r="B24" s="1" t="s">
        <v>30</v>
      </c>
      <c r="C24" s="2" t="s">
        <v>33</v>
      </c>
      <c r="D24" s="15" t="s">
        <v>68</v>
      </c>
      <c r="E24" s="46"/>
      <c r="F24" s="44"/>
      <c r="G24" s="45"/>
      <c r="H24" s="45"/>
      <c r="I24" s="46"/>
      <c r="J24" s="45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(E24+F24+G24)/3</f>
        <v>0</v>
      </c>
      <c r="S24" s="2">
        <f>(H24+I24+J24)/3</f>
        <v>0</v>
      </c>
      <c r="T24" s="2"/>
      <c r="U24" s="2">
        <f>(H24+I24+J24)/3</f>
        <v>0</v>
      </c>
      <c r="V24" s="2">
        <f>(E24+F24+G24)/3</f>
        <v>0</v>
      </c>
      <c r="W24" s="2"/>
      <c r="X24" s="2">
        <f>(E24+F24+G24+H24+I24+J24)/6</f>
        <v>0</v>
      </c>
      <c r="Y24" s="1"/>
    </row>
    <row r="25" spans="1:25" ht="13.9" customHeight="1">
      <c r="A25" s="1"/>
      <c r="B25" s="1" t="s">
        <v>30</v>
      </c>
      <c r="C25" s="2" t="s">
        <v>38</v>
      </c>
      <c r="D25" s="6" t="s">
        <v>71</v>
      </c>
      <c r="E25" s="44"/>
      <c r="F25" s="44"/>
      <c r="G25" s="44"/>
      <c r="H25" s="44"/>
      <c r="I25" s="44"/>
      <c r="J25" s="45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5">
      <c r="A26" s="1"/>
      <c r="B26" s="1"/>
      <c r="C26" s="2"/>
      <c r="D26" s="1"/>
      <c r="E26" s="45"/>
      <c r="F26" s="45"/>
      <c r="G26" s="45"/>
      <c r="H26" s="44"/>
      <c r="I26" s="44"/>
      <c r="J26" s="44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5">
      <c r="A27" s="55" t="s">
        <v>59</v>
      </c>
      <c r="B27" s="55"/>
      <c r="C27" s="55"/>
      <c r="D27" s="55"/>
      <c r="E27" s="56">
        <f>(E21+F21+G21+E22+F22+G22+E23+F23+G23+E24+F24+G24+E25+F25+G25)/9</f>
        <v>0</v>
      </c>
      <c r="F27" s="56"/>
      <c r="G27" s="56"/>
      <c r="H27" s="56">
        <f>(H21+I21+J21+H22+I22+J22+H23+I23+J23+H24+I24+J24+H25+I25+J25+H26+I26+J26)/9</f>
        <v>0</v>
      </c>
      <c r="I27" s="56"/>
      <c r="J27" s="56"/>
      <c r="K27" s="55" t="s">
        <v>60</v>
      </c>
      <c r="L27" s="55"/>
      <c r="M27" s="55"/>
      <c r="N27" s="56">
        <f>(E27+H27)/2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ignoredErrors>
    <ignoredError sqref="U12 X16:X17 R22:S22 U22 X22:X23 R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zoomScaleNormal="100" workbookViewId="0">
      <selection activeCell="W17" sqref="W17"/>
    </sheetView>
  </sheetViews>
  <sheetFormatPr baseColWidth="10" defaultColWidth="9.140625" defaultRowHeight="15"/>
  <cols>
    <col min="1" max="1" width="5.28515625"/>
    <col min="2" max="2" width="6.140625"/>
    <col min="3" max="3" width="11.42578125"/>
    <col min="4" max="6" width="3.7109375"/>
    <col min="7" max="7" width="3.5703125"/>
    <col min="8" max="8" width="3.85546875"/>
    <col min="9" max="9" width="3.5703125"/>
    <col min="10" max="11" width="11.5703125"/>
    <col min="12" max="12" width="0" hidden="1"/>
    <col min="13" max="13" width="11.5703125"/>
    <col min="14" max="14" width="0" hidden="1"/>
    <col min="15" max="15" width="5.140625"/>
    <col min="16" max="16" width="3.5703125"/>
    <col min="17" max="17" width="5"/>
    <col min="18" max="18" width="4.42578125"/>
    <col min="19" max="19" width="4.5703125"/>
    <col min="20" max="21" width="4.42578125"/>
    <col min="22" max="23" width="4.28515625"/>
    <col min="24" max="24" width="10.28515625"/>
    <col min="25" max="25" width="11.5703125"/>
    <col min="26" max="26" width="4.140625"/>
    <col min="27" max="27" width="3.7109375"/>
    <col min="28" max="28" width="3.85546875"/>
    <col min="29" max="29" width="3.28515625"/>
    <col min="30" max="30" width="3.7109375"/>
    <col min="31" max="31" width="4.140625"/>
    <col min="32" max="1025" width="11.5703125"/>
  </cols>
  <sheetData>
    <row r="1" spans="1:25" ht="28.35" customHeight="1">
      <c r="A1" s="65" t="s">
        <v>1</v>
      </c>
      <c r="B1" s="64" t="s">
        <v>2</v>
      </c>
      <c r="C1" s="63" t="s">
        <v>3</v>
      </c>
      <c r="D1" s="70" t="s">
        <v>4</v>
      </c>
      <c r="E1" s="70"/>
      <c r="F1" s="70"/>
      <c r="G1" s="70"/>
      <c r="H1" s="70"/>
      <c r="I1" s="70"/>
      <c r="J1" s="63" t="s">
        <v>3</v>
      </c>
      <c r="K1" s="63"/>
      <c r="L1" s="63"/>
      <c r="M1" s="64" t="s">
        <v>2</v>
      </c>
      <c r="N1" s="64"/>
      <c r="O1" s="65" t="s">
        <v>1</v>
      </c>
      <c r="P1" s="66" t="s">
        <v>5</v>
      </c>
      <c r="Q1" s="67" t="s">
        <v>6</v>
      </c>
      <c r="R1" s="67"/>
      <c r="S1" s="67"/>
      <c r="T1" s="67"/>
      <c r="U1" s="67"/>
      <c r="V1" s="67"/>
      <c r="W1" s="67"/>
      <c r="X1" s="1"/>
      <c r="Y1" s="73"/>
    </row>
    <row r="2" spans="1:25">
      <c r="A2" s="65"/>
      <c r="B2" s="64"/>
      <c r="C2" s="63"/>
      <c r="D2" s="54" t="s">
        <v>7</v>
      </c>
      <c r="E2" s="54"/>
      <c r="F2" s="54"/>
      <c r="G2" s="54" t="s">
        <v>8</v>
      </c>
      <c r="H2" s="54"/>
      <c r="I2" s="54"/>
      <c r="J2" s="63"/>
      <c r="K2" s="63"/>
      <c r="L2" s="63"/>
      <c r="M2" s="64"/>
      <c r="N2" s="64"/>
      <c r="O2" s="65"/>
      <c r="P2" s="66"/>
      <c r="Q2" s="68" t="s">
        <v>9</v>
      </c>
      <c r="R2" s="68" t="s">
        <v>10</v>
      </c>
      <c r="S2" s="68" t="s">
        <v>11</v>
      </c>
      <c r="T2" s="68" t="s">
        <v>12</v>
      </c>
      <c r="U2" s="68" t="s">
        <v>13</v>
      </c>
      <c r="V2" s="68" t="s">
        <v>14</v>
      </c>
      <c r="W2" s="68" t="s">
        <v>15</v>
      </c>
      <c r="X2" s="1"/>
      <c r="Y2" s="73"/>
    </row>
    <row r="3" spans="1:25" ht="30">
      <c r="A3" s="65"/>
      <c r="B3" s="64"/>
      <c r="C3" s="63"/>
      <c r="D3" s="3" t="s">
        <v>16</v>
      </c>
      <c r="E3" s="3" t="s">
        <v>17</v>
      </c>
      <c r="F3" s="3" t="s">
        <v>18</v>
      </c>
      <c r="G3" s="3" t="s">
        <v>16</v>
      </c>
      <c r="H3" s="3" t="s">
        <v>17</v>
      </c>
      <c r="I3" s="3" t="s">
        <v>18</v>
      </c>
      <c r="J3" s="63"/>
      <c r="K3" s="63"/>
      <c r="L3" s="63"/>
      <c r="M3" s="64"/>
      <c r="N3" s="64"/>
      <c r="O3" s="65"/>
      <c r="P3" s="66"/>
      <c r="Q3" s="68"/>
      <c r="R3" s="68"/>
      <c r="S3" s="68"/>
      <c r="T3" s="68"/>
      <c r="U3" s="68"/>
      <c r="V3" s="68"/>
      <c r="W3" s="68"/>
      <c r="X3" s="1"/>
      <c r="Y3" s="73"/>
    </row>
    <row r="4" spans="1:25" ht="18" customHeight="1">
      <c r="A4" s="1" t="s">
        <v>19</v>
      </c>
      <c r="B4" s="4" t="s">
        <v>20</v>
      </c>
      <c r="C4" s="5" t="s">
        <v>21</v>
      </c>
      <c r="D4" s="44"/>
      <c r="E4" s="44"/>
      <c r="F4" s="44"/>
      <c r="G4" s="44"/>
      <c r="H4" s="44"/>
      <c r="I4" s="44"/>
      <c r="J4" s="59" t="s">
        <v>21</v>
      </c>
      <c r="K4" s="59"/>
      <c r="L4" s="59"/>
      <c r="M4" s="54" t="s">
        <v>20</v>
      </c>
      <c r="N4" s="54"/>
      <c r="O4" s="1" t="s">
        <v>19</v>
      </c>
      <c r="P4" s="66"/>
      <c r="Q4" s="2">
        <f t="shared" ref="Q4:Q18" si="0">(D4+E4+F4+G4+H4+I4)/6</f>
        <v>0</v>
      </c>
      <c r="R4" s="2"/>
      <c r="S4" s="2"/>
      <c r="T4" s="2">
        <f t="shared" ref="T4:T11" si="1">(D4+E4+F4+G4+H4+I4)/6</f>
        <v>0</v>
      </c>
      <c r="U4" s="2"/>
      <c r="V4" s="2"/>
      <c r="W4" s="2">
        <f t="shared" ref="W4:W9" si="2">(G4+H4+I4+D4+E4+F4)/6</f>
        <v>0</v>
      </c>
      <c r="X4" s="1"/>
      <c r="Y4" s="1"/>
    </row>
    <row r="5" spans="1:25" ht="22.5" customHeight="1">
      <c r="A5" s="1" t="s">
        <v>19</v>
      </c>
      <c r="B5" s="4" t="s">
        <v>22</v>
      </c>
      <c r="C5" s="7" t="s">
        <v>23</v>
      </c>
      <c r="D5" s="46"/>
      <c r="E5" s="46"/>
      <c r="F5" s="46"/>
      <c r="G5" s="46"/>
      <c r="H5" s="46"/>
      <c r="I5" s="46"/>
      <c r="J5" s="59" t="s">
        <v>24</v>
      </c>
      <c r="K5" s="59"/>
      <c r="L5" s="59"/>
      <c r="M5" s="54" t="s">
        <v>25</v>
      </c>
      <c r="N5" s="54"/>
      <c r="O5" s="1" t="s">
        <v>19</v>
      </c>
      <c r="P5" s="66"/>
      <c r="Q5" s="2">
        <f t="shared" si="0"/>
        <v>0</v>
      </c>
      <c r="R5" s="2"/>
      <c r="S5" s="2"/>
      <c r="T5" s="2">
        <f t="shared" si="1"/>
        <v>0</v>
      </c>
      <c r="U5" s="2">
        <f>(D5+E5+F5)/3</f>
        <v>0</v>
      </c>
      <c r="V5" s="2"/>
      <c r="W5" s="2">
        <f t="shared" si="2"/>
        <v>0</v>
      </c>
      <c r="X5" s="62" t="s">
        <v>26</v>
      </c>
      <c r="Y5" s="1"/>
    </row>
    <row r="6" spans="1:25" ht="22.5" customHeight="1">
      <c r="A6" s="1" t="s">
        <v>19</v>
      </c>
      <c r="B6" s="4" t="s">
        <v>27</v>
      </c>
      <c r="C6" s="7" t="s">
        <v>28</v>
      </c>
      <c r="D6" s="46"/>
      <c r="E6" s="46"/>
      <c r="F6" s="46"/>
      <c r="G6" s="46"/>
      <c r="H6" s="46"/>
      <c r="I6" s="45"/>
      <c r="J6" s="57" t="s">
        <v>29</v>
      </c>
      <c r="K6" s="57"/>
      <c r="L6" s="57"/>
      <c r="M6" s="54" t="s">
        <v>22</v>
      </c>
      <c r="N6" s="54"/>
      <c r="O6" s="1" t="s">
        <v>19</v>
      </c>
      <c r="P6" s="66"/>
      <c r="Q6" s="2">
        <f t="shared" si="0"/>
        <v>0</v>
      </c>
      <c r="R6" s="2"/>
      <c r="S6" s="2"/>
      <c r="T6" s="2">
        <f t="shared" si="1"/>
        <v>0</v>
      </c>
      <c r="U6" s="2">
        <f>(E6+F6+G6+H6+I6+D6)/6</f>
        <v>0</v>
      </c>
      <c r="V6" s="2"/>
      <c r="W6" s="2">
        <f t="shared" si="2"/>
        <v>0</v>
      </c>
      <c r="X6" s="62"/>
      <c r="Y6" s="1"/>
    </row>
    <row r="7" spans="1:25" ht="22.5" customHeight="1">
      <c r="A7" s="1" t="s">
        <v>30</v>
      </c>
      <c r="B7" s="4" t="s">
        <v>31</v>
      </c>
      <c r="C7" s="7" t="s">
        <v>32</v>
      </c>
      <c r="D7" s="44"/>
      <c r="E7" s="44"/>
      <c r="F7" s="44"/>
      <c r="G7" s="46"/>
      <c r="H7" s="46"/>
      <c r="I7" s="46"/>
      <c r="J7" s="57" t="s">
        <v>28</v>
      </c>
      <c r="K7" s="57"/>
      <c r="L7" s="57"/>
      <c r="M7" s="54" t="s">
        <v>27</v>
      </c>
      <c r="N7" s="54"/>
      <c r="O7" s="1" t="s">
        <v>19</v>
      </c>
      <c r="P7" s="66"/>
      <c r="Q7" s="2">
        <f t="shared" si="0"/>
        <v>0</v>
      </c>
      <c r="R7" s="2"/>
      <c r="S7" s="2"/>
      <c r="T7" s="2">
        <f t="shared" si="1"/>
        <v>0</v>
      </c>
      <c r="U7" s="2">
        <f>(G7+H7+I7)/3</f>
        <v>0</v>
      </c>
      <c r="V7" s="2">
        <f>(D7+E7+F7)/3</f>
        <v>0</v>
      </c>
      <c r="W7" s="2">
        <f t="shared" si="2"/>
        <v>0</v>
      </c>
      <c r="X7" s="8">
        <f>(M20*0.6)+(M27*0.4)</f>
        <v>0</v>
      </c>
      <c r="Y7" s="1"/>
    </row>
    <row r="8" spans="1:25" ht="23.25" customHeight="1">
      <c r="A8" s="1" t="s">
        <v>30</v>
      </c>
      <c r="B8" s="4" t="s">
        <v>33</v>
      </c>
      <c r="C8" s="7" t="s">
        <v>34</v>
      </c>
      <c r="D8" s="44"/>
      <c r="E8" s="44"/>
      <c r="F8" s="44"/>
      <c r="G8" s="44"/>
      <c r="H8" s="44"/>
      <c r="I8" s="44"/>
      <c r="J8" s="57" t="s">
        <v>32</v>
      </c>
      <c r="K8" s="57"/>
      <c r="L8" s="57"/>
      <c r="M8" s="54" t="s">
        <v>31</v>
      </c>
      <c r="N8" s="54"/>
      <c r="O8" s="1" t="s">
        <v>30</v>
      </c>
      <c r="P8" s="66"/>
      <c r="Q8" s="2">
        <f t="shared" si="0"/>
        <v>0</v>
      </c>
      <c r="R8" s="2"/>
      <c r="S8" s="2"/>
      <c r="T8" s="2">
        <f t="shared" si="1"/>
        <v>0</v>
      </c>
      <c r="U8" s="2"/>
      <c r="V8" s="2">
        <f>(D8+E8+F8+G8+H8+I8)/6</f>
        <v>0</v>
      </c>
      <c r="W8" s="2">
        <f t="shared" si="2"/>
        <v>0</v>
      </c>
      <c r="X8" s="1"/>
      <c r="Y8" s="1"/>
    </row>
    <row r="9" spans="1:25" ht="22.5" customHeight="1">
      <c r="A9" s="1" t="s">
        <v>30</v>
      </c>
      <c r="B9" s="4" t="s">
        <v>35</v>
      </c>
      <c r="C9" s="7" t="s">
        <v>36</v>
      </c>
      <c r="D9" s="46"/>
      <c r="E9" s="46"/>
      <c r="F9" s="45"/>
      <c r="G9" s="44"/>
      <c r="H9" s="44"/>
      <c r="I9" s="44"/>
      <c r="J9" s="57" t="s">
        <v>34</v>
      </c>
      <c r="K9" s="57"/>
      <c r="L9" s="57"/>
      <c r="M9" s="54" t="s">
        <v>33</v>
      </c>
      <c r="N9" s="54"/>
      <c r="O9" s="1" t="s">
        <v>30</v>
      </c>
      <c r="P9" s="66"/>
      <c r="Q9" s="2">
        <f t="shared" si="0"/>
        <v>0</v>
      </c>
      <c r="R9" s="2"/>
      <c r="S9" s="2"/>
      <c r="T9" s="2">
        <f t="shared" si="1"/>
        <v>0</v>
      </c>
      <c r="U9" s="2"/>
      <c r="V9" s="2">
        <f>(D9+E9+F9+G9+H9+I9)/6</f>
        <v>0</v>
      </c>
      <c r="W9" s="2">
        <f t="shared" si="2"/>
        <v>0</v>
      </c>
      <c r="X9" s="1"/>
      <c r="Y9" s="1"/>
    </row>
    <row r="10" spans="1:25" ht="13.9" customHeight="1">
      <c r="A10" s="1" t="s">
        <v>37</v>
      </c>
      <c r="B10" s="4" t="s">
        <v>38</v>
      </c>
      <c r="C10" s="9" t="s">
        <v>39</v>
      </c>
      <c r="D10" s="44"/>
      <c r="E10" s="44"/>
      <c r="F10" s="44"/>
      <c r="G10" s="46"/>
      <c r="H10" s="45"/>
      <c r="I10" s="45"/>
      <c r="J10" s="60" t="s">
        <v>36</v>
      </c>
      <c r="K10" s="60"/>
      <c r="L10" s="60"/>
      <c r="M10" s="54" t="s">
        <v>35</v>
      </c>
      <c r="N10" s="54"/>
      <c r="O10" s="1" t="s">
        <v>30</v>
      </c>
      <c r="P10" s="66"/>
      <c r="Q10" s="2">
        <f t="shared" si="0"/>
        <v>0</v>
      </c>
      <c r="R10" s="2"/>
      <c r="S10" s="2"/>
      <c r="T10" s="2">
        <f t="shared" si="1"/>
        <v>0</v>
      </c>
      <c r="U10" s="2"/>
      <c r="V10" s="2">
        <f>(G10+H10+I10)/3</f>
        <v>0</v>
      </c>
      <c r="W10" s="2">
        <f>(G10+H10+I10)/3</f>
        <v>0</v>
      </c>
      <c r="X10" s="1"/>
      <c r="Y10" s="1"/>
    </row>
    <row r="11" spans="1:25">
      <c r="A11" s="1" t="s">
        <v>37</v>
      </c>
      <c r="B11" s="4" t="s">
        <v>40</v>
      </c>
      <c r="C11" s="9" t="s">
        <v>41</v>
      </c>
      <c r="D11" s="44"/>
      <c r="E11" s="44"/>
      <c r="F11" s="44"/>
      <c r="G11" s="46"/>
      <c r="H11" s="44"/>
      <c r="I11" s="44"/>
      <c r="J11" s="59" t="s">
        <v>39</v>
      </c>
      <c r="K11" s="59"/>
      <c r="L11" s="59"/>
      <c r="M11" s="54" t="s">
        <v>38</v>
      </c>
      <c r="N11" s="54"/>
      <c r="O11" s="1" t="s">
        <v>37</v>
      </c>
      <c r="P11" s="66"/>
      <c r="Q11" s="2">
        <f t="shared" si="0"/>
        <v>0</v>
      </c>
      <c r="R11" s="2"/>
      <c r="S11" s="2"/>
      <c r="T11" s="2">
        <f t="shared" si="1"/>
        <v>0</v>
      </c>
      <c r="U11" s="2"/>
      <c r="V11" s="2"/>
      <c r="W11" s="2">
        <f>(G11+H11+I11)/3</f>
        <v>0</v>
      </c>
      <c r="X11" s="1"/>
      <c r="Y11" s="1"/>
    </row>
    <row r="12" spans="1:25" ht="22.5">
      <c r="A12" s="1" t="s">
        <v>37</v>
      </c>
      <c r="B12" s="4" t="s">
        <v>42</v>
      </c>
      <c r="C12" s="11" t="s">
        <v>43</v>
      </c>
      <c r="D12" s="45"/>
      <c r="E12" s="45"/>
      <c r="F12" s="45"/>
      <c r="G12" s="46"/>
      <c r="H12" s="46"/>
      <c r="I12" s="48"/>
      <c r="J12" s="59" t="s">
        <v>41</v>
      </c>
      <c r="K12" s="59"/>
      <c r="L12" s="59"/>
      <c r="M12" s="54" t="s">
        <v>40</v>
      </c>
      <c r="N12" s="54"/>
      <c r="O12" s="1" t="s">
        <v>37</v>
      </c>
      <c r="P12" s="66"/>
      <c r="Q12" s="2">
        <f t="shared" si="0"/>
        <v>0</v>
      </c>
      <c r="R12" s="2"/>
      <c r="S12" s="2">
        <f>(F12+D12+E12)/3</f>
        <v>0</v>
      </c>
      <c r="T12" s="2">
        <f>(G12+H12+I12+D12+E12+F12)/6</f>
        <v>0</v>
      </c>
      <c r="U12" s="2"/>
      <c r="V12" s="2"/>
      <c r="W12" s="2"/>
      <c r="X12" s="1"/>
      <c r="Y12" s="1"/>
    </row>
    <row r="13" spans="1:25">
      <c r="A13" s="1" t="s">
        <v>37</v>
      </c>
      <c r="B13" s="4" t="s">
        <v>44</v>
      </c>
      <c r="C13" s="9" t="s">
        <v>45</v>
      </c>
      <c r="D13" s="44"/>
      <c r="E13" s="44"/>
      <c r="F13" s="44"/>
      <c r="G13" s="45"/>
      <c r="H13" s="46"/>
      <c r="I13" s="45"/>
      <c r="J13" s="59" t="s">
        <v>43</v>
      </c>
      <c r="K13" s="59"/>
      <c r="L13" s="59"/>
      <c r="M13" s="54" t="s">
        <v>42</v>
      </c>
      <c r="N13" s="54"/>
      <c r="O13" s="1" t="s">
        <v>37</v>
      </c>
      <c r="P13" s="66"/>
      <c r="Q13" s="2">
        <f t="shared" si="0"/>
        <v>0</v>
      </c>
      <c r="R13" s="2"/>
      <c r="S13" s="2">
        <f>(G13+H13+I13)/3</f>
        <v>0</v>
      </c>
      <c r="T13" s="2">
        <f>(D13+E13+F13+G13+H13+I13)/6</f>
        <v>0</v>
      </c>
      <c r="U13" s="2"/>
      <c r="V13" s="2"/>
      <c r="W13" s="2"/>
      <c r="X13" s="1"/>
      <c r="Y13" s="1"/>
    </row>
    <row r="14" spans="1:25">
      <c r="A14" s="1" t="s">
        <v>37</v>
      </c>
      <c r="B14" s="4" t="s">
        <v>46</v>
      </c>
      <c r="C14" s="9" t="s">
        <v>47</v>
      </c>
      <c r="D14" s="44"/>
      <c r="E14" s="44"/>
      <c r="F14" s="44"/>
      <c r="G14" s="44"/>
      <c r="H14" s="44"/>
      <c r="I14" s="44"/>
      <c r="J14" s="59" t="s">
        <v>45</v>
      </c>
      <c r="K14" s="59"/>
      <c r="L14" s="59"/>
      <c r="M14" s="54" t="s">
        <v>44</v>
      </c>
      <c r="N14" s="54"/>
      <c r="O14" s="1" t="s">
        <v>37</v>
      </c>
      <c r="P14" s="66"/>
      <c r="Q14" s="2">
        <f t="shared" si="0"/>
        <v>0</v>
      </c>
      <c r="R14" s="2"/>
      <c r="S14" s="2"/>
      <c r="T14" s="2">
        <f>(D14+E14+F14+G14+H14+I14)/6</f>
        <v>0</v>
      </c>
      <c r="U14" s="2"/>
      <c r="V14" s="2"/>
      <c r="W14" s="2"/>
      <c r="X14" s="1"/>
      <c r="Y14" s="1"/>
    </row>
    <row r="15" spans="1:25" ht="23.25">
      <c r="A15" s="1" t="s">
        <v>37</v>
      </c>
      <c r="B15" s="4" t="s">
        <v>48</v>
      </c>
      <c r="C15" s="12" t="s">
        <v>49</v>
      </c>
      <c r="D15" s="44"/>
      <c r="E15" s="44"/>
      <c r="F15" s="44"/>
      <c r="G15" s="44"/>
      <c r="H15" s="44"/>
      <c r="I15" s="45"/>
      <c r="J15" s="59" t="s">
        <v>47</v>
      </c>
      <c r="K15" s="59"/>
      <c r="L15" s="59"/>
      <c r="M15" s="54" t="s">
        <v>46</v>
      </c>
      <c r="N15" s="54"/>
      <c r="O15" s="1" t="s">
        <v>37</v>
      </c>
      <c r="P15" s="66"/>
      <c r="Q15" s="2">
        <f t="shared" si="0"/>
        <v>0</v>
      </c>
      <c r="R15" s="2"/>
      <c r="S15" s="2"/>
      <c r="T15" s="2">
        <f>(D15+E15+F15+G15+H15+I15)/6</f>
        <v>0</v>
      </c>
      <c r="U15" s="2"/>
      <c r="V15" s="2"/>
      <c r="W15" s="2">
        <f>(D15+E15+F15)/3</f>
        <v>0</v>
      </c>
      <c r="X15" s="1"/>
      <c r="Y15" s="1"/>
    </row>
    <row r="16" spans="1:25">
      <c r="A16" s="1" t="s">
        <v>37</v>
      </c>
      <c r="B16" s="4" t="s">
        <v>50</v>
      </c>
      <c r="C16" s="9" t="s">
        <v>51</v>
      </c>
      <c r="D16" s="44"/>
      <c r="E16" s="44"/>
      <c r="F16" s="45"/>
      <c r="G16" s="44"/>
      <c r="H16" s="45"/>
      <c r="I16" s="45"/>
      <c r="J16" s="59" t="s">
        <v>49</v>
      </c>
      <c r="K16" s="59"/>
      <c r="L16" s="59"/>
      <c r="M16" s="54" t="s">
        <v>48</v>
      </c>
      <c r="N16" s="54"/>
      <c r="O16" s="1" t="s">
        <v>37</v>
      </c>
      <c r="P16" s="66"/>
      <c r="Q16" s="2">
        <f t="shared" si="0"/>
        <v>0</v>
      </c>
      <c r="R16" s="2"/>
      <c r="S16" s="2"/>
      <c r="T16" s="2">
        <f>(D16+E16+F16+G16+H16+I16)/6</f>
        <v>0</v>
      </c>
      <c r="U16" s="2"/>
      <c r="V16" s="2"/>
      <c r="W16" s="2">
        <f>(G16+H16+I16)/3</f>
        <v>0</v>
      </c>
      <c r="X16" s="1"/>
      <c r="Y16" s="1"/>
    </row>
    <row r="17" spans="1:25" ht="23.25">
      <c r="A17" s="1" t="s">
        <v>52</v>
      </c>
      <c r="B17" s="4" t="s">
        <v>53</v>
      </c>
      <c r="C17" s="12" t="s">
        <v>54</v>
      </c>
      <c r="D17" s="44"/>
      <c r="E17" s="45"/>
      <c r="F17" s="45"/>
      <c r="G17" s="45"/>
      <c r="H17" s="45"/>
      <c r="I17" s="45"/>
      <c r="J17" s="59" t="s">
        <v>51</v>
      </c>
      <c r="K17" s="59"/>
      <c r="L17" s="59"/>
      <c r="M17" s="54" t="s">
        <v>50</v>
      </c>
      <c r="N17" s="54"/>
      <c r="O17" s="1" t="s">
        <v>37</v>
      </c>
      <c r="P17" s="66"/>
      <c r="Q17" s="2">
        <f t="shared" si="0"/>
        <v>0</v>
      </c>
      <c r="R17" s="2"/>
      <c r="S17" s="2"/>
      <c r="T17" s="2">
        <f>(D17+E17+F17+G17+H17+I17)/6</f>
        <v>0</v>
      </c>
      <c r="U17" s="2"/>
      <c r="V17" s="2">
        <f>(D17+E17+F17)/3</f>
        <v>0</v>
      </c>
      <c r="W17" s="2">
        <f>(D17+E17+F17)/3</f>
        <v>0</v>
      </c>
      <c r="X17" s="1"/>
      <c r="Y17" s="1"/>
    </row>
    <row r="18" spans="1:25" ht="21.75" customHeight="1">
      <c r="A18" s="1" t="s">
        <v>52</v>
      </c>
      <c r="B18" s="4" t="s">
        <v>55</v>
      </c>
      <c r="C18" s="11" t="s">
        <v>56</v>
      </c>
      <c r="D18" s="45"/>
      <c r="E18" s="45"/>
      <c r="F18" s="45"/>
      <c r="G18" s="46"/>
      <c r="H18" s="45"/>
      <c r="I18" s="45"/>
      <c r="J18" s="60" t="s">
        <v>57</v>
      </c>
      <c r="K18" s="60"/>
      <c r="L18" s="60"/>
      <c r="M18" s="54" t="s">
        <v>53</v>
      </c>
      <c r="N18" s="54"/>
      <c r="O18" s="1" t="s">
        <v>52</v>
      </c>
      <c r="P18" s="66"/>
      <c r="Q18" s="2">
        <f t="shared" si="0"/>
        <v>0</v>
      </c>
      <c r="R18" s="2"/>
      <c r="S18" s="2">
        <f>(F18+E18+D18)/3</f>
        <v>0</v>
      </c>
      <c r="T18" s="2">
        <f>(D18+I18+H18+G18+F18+E18)/6</f>
        <v>0</v>
      </c>
      <c r="U18" s="2"/>
      <c r="V18" s="2">
        <f>(G18+H18+I18)/3</f>
        <v>0</v>
      </c>
      <c r="W18" s="2">
        <f>(G18+H18+I18)/3</f>
        <v>0</v>
      </c>
      <c r="X18" s="52" t="s">
        <v>58</v>
      </c>
      <c r="Y18" s="1"/>
    </row>
    <row r="19" spans="1:25">
      <c r="A19" s="1"/>
      <c r="B19" s="2"/>
      <c r="C19" s="13"/>
      <c r="D19" s="45"/>
      <c r="E19" s="45"/>
      <c r="F19" s="45"/>
      <c r="G19" s="46"/>
      <c r="H19" s="45"/>
      <c r="I19" s="45"/>
      <c r="J19" s="59" t="s">
        <v>56</v>
      </c>
      <c r="K19" s="59"/>
      <c r="L19" s="59"/>
      <c r="M19" s="54" t="s">
        <v>55</v>
      </c>
      <c r="N19" s="54"/>
      <c r="O19" s="1" t="s">
        <v>52</v>
      </c>
      <c r="P19" s="66"/>
      <c r="Q19" s="2">
        <f>(G19+H19+I19)/3</f>
        <v>0</v>
      </c>
      <c r="R19" s="2"/>
      <c r="S19" s="2">
        <f>(G19+H19+I19)/3</f>
        <v>0</v>
      </c>
      <c r="T19" s="2">
        <f>(G19+H19+I19)/3</f>
        <v>0</v>
      </c>
      <c r="U19" s="2"/>
      <c r="V19" s="2"/>
      <c r="W19" s="2"/>
      <c r="X19" s="52"/>
      <c r="Y19" s="1"/>
    </row>
    <row r="20" spans="1:25">
      <c r="A20" s="55" t="s">
        <v>59</v>
      </c>
      <c r="B20" s="55"/>
      <c r="C20" s="55"/>
      <c r="D20" s="56">
        <f>(D4+E4+F4+D5+E5+F5+D6+E6+F6+D7+E7+F7+D8+E8+F8+D9+E9+F9+D10+E10+F10+D11+E11+F11+D12+E12+F12+D13+E13+F13+D14+E14+F14+D15+E15+F15+D16+E16+F16+D17+E17+F17+D18+E18+F18)/35</f>
        <v>0</v>
      </c>
      <c r="E20" s="56"/>
      <c r="F20" s="56"/>
      <c r="G20" s="56">
        <f>(G4+H4+I4+G5+H5+I5+G6+H6+I6+G7+H7+I7+G8+H8+I8+G9+H9+I9+G10+H10+I10+G11+H11+I11+G12+H12+I12+G13+H13+I13+G14+H14+I14+G15+H15+I15+G16+H16+I16+G17+H17+I17+G18+H18+I18+G19+H19+I19)/33</f>
        <v>0</v>
      </c>
      <c r="H20" s="56"/>
      <c r="I20" s="56"/>
      <c r="J20" s="55" t="s">
        <v>60</v>
      </c>
      <c r="K20" s="55"/>
      <c r="L20" s="55"/>
      <c r="M20" s="56">
        <f>(D20+G20)/2</f>
        <v>0</v>
      </c>
      <c r="N20" s="56"/>
      <c r="O20" s="56"/>
      <c r="P20" s="14"/>
      <c r="Q20" s="8">
        <f>(Q4+Q5+Q6+Q7+Q8+Q9+Q10+Q11+Q12+Q13+Q14+Q15+Q16+Q17+Q18+Q19)/16</f>
        <v>0</v>
      </c>
      <c r="R20" s="8"/>
      <c r="S20" s="8">
        <f>(S12+S13+S18+S19)/4</f>
        <v>0</v>
      </c>
      <c r="T20" s="8">
        <f>(T4+T5+T6+T7+T8+T9+T10+T11+T12+T13+T14+T15+T16+T17+T18+T19)/16</f>
        <v>0</v>
      </c>
      <c r="U20" s="8">
        <f>(U5+U6+U7)/3</f>
        <v>0</v>
      </c>
      <c r="V20" s="8">
        <f>(V7+V8+V9+V10+V17+V18)/6</f>
        <v>0</v>
      </c>
      <c r="W20" s="8">
        <f>(W4+W5+W6+W7+W8+W9+W15+W16+W17+W10+W18)/11</f>
        <v>0</v>
      </c>
      <c r="X20" s="8">
        <f>(Q20+S20+T20+U20+V20+W20)/6</f>
        <v>0</v>
      </c>
      <c r="Y20" s="2"/>
    </row>
    <row r="21" spans="1:25" ht="13.9" customHeight="1">
      <c r="A21" s="1" t="s">
        <v>30</v>
      </c>
      <c r="B21" s="2" t="s">
        <v>20</v>
      </c>
      <c r="C21" s="15" t="s">
        <v>61</v>
      </c>
      <c r="D21" s="46"/>
      <c r="E21" s="44"/>
      <c r="F21" s="46"/>
      <c r="G21" s="44"/>
      <c r="H21" s="46"/>
      <c r="I21" s="44"/>
      <c r="J21" s="57" t="s">
        <v>62</v>
      </c>
      <c r="K21" s="57"/>
      <c r="L21" s="57"/>
      <c r="M21" s="54" t="s">
        <v>27</v>
      </c>
      <c r="N21" s="54"/>
      <c r="O21" s="1" t="s">
        <v>30</v>
      </c>
      <c r="P21" s="58" t="s">
        <v>63</v>
      </c>
      <c r="Q21" s="2">
        <f>(G21+H21+I21)/3</f>
        <v>0</v>
      </c>
      <c r="R21" s="2">
        <f>(D21+E21+F21+G21+H21+I21)/6</f>
        <v>0</v>
      </c>
      <c r="S21" s="2">
        <f>(D21+E21+F21+G21+H21+I21)/6</f>
        <v>0</v>
      </c>
      <c r="T21" s="2">
        <f>(G21+H21+I21)/3</f>
        <v>0</v>
      </c>
      <c r="U21" s="2"/>
      <c r="V21" s="2"/>
      <c r="W21" s="2">
        <f>(G21+H21+I21)/3</f>
        <v>0</v>
      </c>
      <c r="X21" s="1"/>
      <c r="Y21" s="1"/>
    </row>
    <row r="22" spans="1:25" ht="23.25">
      <c r="A22" s="1" t="s">
        <v>30</v>
      </c>
      <c r="B22" s="2" t="s">
        <v>25</v>
      </c>
      <c r="C22" s="7" t="s">
        <v>64</v>
      </c>
      <c r="D22" s="46"/>
      <c r="E22" s="46"/>
      <c r="F22" s="46"/>
      <c r="G22" s="46"/>
      <c r="H22" s="46"/>
      <c r="I22" s="44"/>
      <c r="J22" s="59" t="s">
        <v>65</v>
      </c>
      <c r="K22" s="59"/>
      <c r="L22" s="59"/>
      <c r="M22" s="54" t="s">
        <v>31</v>
      </c>
      <c r="N22" s="54"/>
      <c r="O22" s="1" t="s">
        <v>30</v>
      </c>
      <c r="P22" s="58"/>
      <c r="Q22" s="2">
        <f>(D22+E22+F22+G22+H22+I22)/6</f>
        <v>0</v>
      </c>
      <c r="R22" s="2">
        <f>(D22+E22+F22)/3</f>
        <v>0</v>
      </c>
      <c r="S22" s="2"/>
      <c r="T22" s="2">
        <f>(D22+E22+F22+G22+H22+I22)/6</f>
        <v>0</v>
      </c>
      <c r="U22" s="2"/>
      <c r="V22" s="2"/>
      <c r="W22" s="2">
        <f>(D22+E22+F22+G22+H22+I22)/6</f>
        <v>0</v>
      </c>
      <c r="X22" s="1"/>
      <c r="Y22" s="1"/>
    </row>
    <row r="23" spans="1:25" ht="13.9" customHeight="1">
      <c r="A23" s="1" t="s">
        <v>30</v>
      </c>
      <c r="B23" s="2" t="s">
        <v>22</v>
      </c>
      <c r="C23" s="6" t="s">
        <v>66</v>
      </c>
      <c r="D23" s="46"/>
      <c r="E23" s="45"/>
      <c r="F23" s="46"/>
      <c r="G23" s="45"/>
      <c r="H23" s="44"/>
      <c r="I23" s="46"/>
      <c r="J23" s="57" t="s">
        <v>67</v>
      </c>
      <c r="K23" s="57"/>
      <c r="L23" s="57"/>
      <c r="M23" s="54" t="s">
        <v>35</v>
      </c>
      <c r="N23" s="54"/>
      <c r="O23" s="1" t="s">
        <v>30</v>
      </c>
      <c r="P23" s="58"/>
      <c r="Q23" s="2">
        <f>(G23+H23+I23)/3</f>
        <v>0</v>
      </c>
      <c r="R23" s="2">
        <f>(D23+E23+F23+G23+H23+I23)/6</f>
        <v>0</v>
      </c>
      <c r="S23" s="2">
        <f>(D23+E23+F23+G23+H23+I23)/6</f>
        <v>0</v>
      </c>
      <c r="T23" s="2">
        <f>(G23+H23+I23)/3</f>
        <v>0</v>
      </c>
      <c r="U23" s="2"/>
      <c r="V23" s="2"/>
      <c r="W23" s="2">
        <f>(G23+H23+I23)/3</f>
        <v>0</v>
      </c>
      <c r="X23" s="1"/>
      <c r="Y23" s="1"/>
    </row>
    <row r="24" spans="1:25">
      <c r="A24" s="1" t="s">
        <v>30</v>
      </c>
      <c r="B24" s="2" t="s">
        <v>33</v>
      </c>
      <c r="C24" s="15" t="s">
        <v>68</v>
      </c>
      <c r="D24" s="46"/>
      <c r="E24" s="46"/>
      <c r="F24" s="46"/>
      <c r="G24" s="46"/>
      <c r="H24" s="46"/>
      <c r="I24" s="45"/>
      <c r="J24" s="53" t="s">
        <v>69</v>
      </c>
      <c r="K24" s="53"/>
      <c r="L24" s="53"/>
      <c r="M24" s="54" t="s">
        <v>70</v>
      </c>
      <c r="N24" s="54"/>
      <c r="O24" s="1" t="s">
        <v>30</v>
      </c>
      <c r="P24" s="58"/>
      <c r="Q24" s="2">
        <f>(D24+E24+F24)/3</f>
        <v>0</v>
      </c>
      <c r="R24" s="2">
        <f>(G24+H24+I24)/3</f>
        <v>0</v>
      </c>
      <c r="S24" s="2"/>
      <c r="T24" s="2">
        <f>(G24+H24+I24)/3</f>
        <v>0</v>
      </c>
      <c r="U24" s="2">
        <f>(D24+E24+F24)/3</f>
        <v>0</v>
      </c>
      <c r="V24" s="2"/>
      <c r="W24" s="2">
        <f>(D24+E24+F24+G24+H24+I24)/6</f>
        <v>0</v>
      </c>
      <c r="X24" s="1"/>
      <c r="Y24" s="1"/>
    </row>
    <row r="25" spans="1:25" ht="13.9" customHeight="1">
      <c r="A25" s="1" t="s">
        <v>30</v>
      </c>
      <c r="B25" s="2" t="s">
        <v>38</v>
      </c>
      <c r="C25" s="6" t="s">
        <v>71</v>
      </c>
      <c r="D25" s="44"/>
      <c r="E25" s="44"/>
      <c r="F25" s="44"/>
      <c r="G25" s="44"/>
      <c r="H25" s="44"/>
      <c r="I25" s="46"/>
      <c r="J25" s="60" t="s">
        <v>72</v>
      </c>
      <c r="K25" s="60"/>
      <c r="L25" s="60"/>
      <c r="M25" s="54" t="s">
        <v>40</v>
      </c>
      <c r="N25" s="54"/>
      <c r="O25" s="1" t="s">
        <v>30</v>
      </c>
      <c r="P25" s="58"/>
      <c r="Q25" s="2">
        <f>(D25+E25+F25+G25+H25+I25)/6</f>
        <v>0</v>
      </c>
      <c r="R25" s="2">
        <f>(G25+H25+I25)/3</f>
        <v>0</v>
      </c>
      <c r="S25" s="2"/>
      <c r="T25" s="2">
        <f>(G25+H25+I25)/3</f>
        <v>0</v>
      </c>
      <c r="U25" s="2">
        <f>(D25+E25+F25+G25+H25+I25)/6</f>
        <v>0</v>
      </c>
      <c r="V25" s="2"/>
      <c r="W25" s="2">
        <f>(D25+E25+F25+G25+H25+I25)/6</f>
        <v>0</v>
      </c>
      <c r="X25" s="52" t="s">
        <v>58</v>
      </c>
      <c r="Y25" s="1"/>
    </row>
    <row r="26" spans="1:25">
      <c r="A26" s="1"/>
      <c r="B26" s="2"/>
      <c r="C26" s="1"/>
      <c r="D26" s="45"/>
      <c r="E26" s="45"/>
      <c r="F26" s="45"/>
      <c r="G26" s="44"/>
      <c r="H26" s="44"/>
      <c r="I26" s="44"/>
      <c r="J26" s="53" t="s">
        <v>73</v>
      </c>
      <c r="K26" s="53"/>
      <c r="L26" s="53"/>
      <c r="M26" s="54" t="s">
        <v>42</v>
      </c>
      <c r="N26" s="54"/>
      <c r="O26" s="1" t="s">
        <v>30</v>
      </c>
      <c r="P26" s="58"/>
      <c r="Q26" s="2"/>
      <c r="R26" s="2">
        <f>(G26+H26+I26)/3</f>
        <v>0</v>
      </c>
      <c r="S26" s="2">
        <f>(G26+H26+I26)/3</f>
        <v>0</v>
      </c>
      <c r="T26" s="2">
        <f>(G26+H26+I26)/3</f>
        <v>0</v>
      </c>
      <c r="U26" s="2"/>
      <c r="V26" s="2"/>
      <c r="W26" s="2">
        <f>(G26+H26+I26)/3</f>
        <v>0</v>
      </c>
      <c r="X26" s="52"/>
      <c r="Y26" s="1"/>
    </row>
    <row r="27" spans="1:25">
      <c r="A27" s="55" t="s">
        <v>59</v>
      </c>
      <c r="B27" s="55"/>
      <c r="C27" s="55"/>
      <c r="D27" s="56">
        <f>(D21+E21+F21+D22+E22+F22+D23+E23+F23+D24+E24+F24+D25+E25+F25)/14</f>
        <v>0</v>
      </c>
      <c r="E27" s="56"/>
      <c r="F27" s="56"/>
      <c r="G27" s="56">
        <f>(G21+H21+I21+G22+H22+I22+G23+H23+I23+G24+H24+I24+G25+H25+I25+G26+H26+I26)/16</f>
        <v>0</v>
      </c>
      <c r="H27" s="56"/>
      <c r="I27" s="56"/>
      <c r="J27" s="55" t="s">
        <v>60</v>
      </c>
      <c r="K27" s="55"/>
      <c r="L27" s="55"/>
      <c r="M27" s="56">
        <f>(D27+G27)/2</f>
        <v>0</v>
      </c>
      <c r="N27" s="56"/>
      <c r="O27" s="56"/>
      <c r="P27" s="14"/>
      <c r="Q27" s="8">
        <f>(Q21+Q22+Q23+Q24+Q25)/5</f>
        <v>0</v>
      </c>
      <c r="R27" s="8">
        <f>(R21+R22+R23+R24+R25+R26)/6</f>
        <v>0</v>
      </c>
      <c r="S27" s="8">
        <f>(S21+S23+S26)/3</f>
        <v>0</v>
      </c>
      <c r="T27" s="8">
        <f>(T21+T22+T23+T24+T25)/5</f>
        <v>0</v>
      </c>
      <c r="U27" s="8">
        <f>(U24+U25)/2</f>
        <v>0</v>
      </c>
      <c r="V27" s="8"/>
      <c r="W27" s="8">
        <f>(W21+W22+W23+W24+W25+W26)/6</f>
        <v>0</v>
      </c>
      <c r="X27" s="8">
        <f>(Q27+R27+S27+T27+U27+W27)/6</f>
        <v>0</v>
      </c>
      <c r="Y27" s="2"/>
    </row>
  </sheetData>
  <mergeCells count="77">
    <mergeCell ref="A1:A3"/>
    <mergeCell ref="B1:B3"/>
    <mergeCell ref="C1:C3"/>
    <mergeCell ref="D1:I1"/>
    <mergeCell ref="J1:L3"/>
    <mergeCell ref="D2:F2"/>
    <mergeCell ref="G2:I2"/>
    <mergeCell ref="M1:N3"/>
    <mergeCell ref="O1:O3"/>
    <mergeCell ref="P1:P19"/>
    <mergeCell ref="Q1:W1"/>
    <mergeCell ref="Y1:Y3"/>
    <mergeCell ref="Q2:Q3"/>
    <mergeCell ref="R2:R3"/>
    <mergeCell ref="S2:S3"/>
    <mergeCell ref="T2:T3"/>
    <mergeCell ref="U2:U3"/>
    <mergeCell ref="V2:V3"/>
    <mergeCell ref="W2:W3"/>
    <mergeCell ref="X18:X19"/>
    <mergeCell ref="J4:L4"/>
    <mergeCell ref="M4:N4"/>
    <mergeCell ref="J5:L5"/>
    <mergeCell ref="M5:N5"/>
    <mergeCell ref="X5:X6"/>
    <mergeCell ref="J6:L6"/>
    <mergeCell ref="M6:N6"/>
    <mergeCell ref="J7:L7"/>
    <mergeCell ref="M7:N7"/>
    <mergeCell ref="J8:L8"/>
    <mergeCell ref="M8:N8"/>
    <mergeCell ref="J9:L9"/>
    <mergeCell ref="M9:N9"/>
    <mergeCell ref="J10:L10"/>
    <mergeCell ref="M10:N10"/>
    <mergeCell ref="J11:L11"/>
    <mergeCell ref="M11:N11"/>
    <mergeCell ref="J12:L12"/>
    <mergeCell ref="M12:N12"/>
    <mergeCell ref="J13:L13"/>
    <mergeCell ref="M13:N13"/>
    <mergeCell ref="J14:L14"/>
    <mergeCell ref="M14:N14"/>
    <mergeCell ref="J15:L15"/>
    <mergeCell ref="M15:N15"/>
    <mergeCell ref="J16:L16"/>
    <mergeCell ref="M16:N16"/>
    <mergeCell ref="J17:L17"/>
    <mergeCell ref="M17:N17"/>
    <mergeCell ref="J18:L18"/>
    <mergeCell ref="M18:N18"/>
    <mergeCell ref="J19:L19"/>
    <mergeCell ref="M19:N19"/>
    <mergeCell ref="A20:C20"/>
    <mergeCell ref="D20:F20"/>
    <mergeCell ref="G20:I20"/>
    <mergeCell ref="J20:L20"/>
    <mergeCell ref="M20:O20"/>
    <mergeCell ref="J21:L21"/>
    <mergeCell ref="M21:N21"/>
    <mergeCell ref="P21:P26"/>
    <mergeCell ref="J22:L22"/>
    <mergeCell ref="M22:N22"/>
    <mergeCell ref="J23:L23"/>
    <mergeCell ref="M23:N23"/>
    <mergeCell ref="J24:L24"/>
    <mergeCell ref="M24:N24"/>
    <mergeCell ref="J25:L25"/>
    <mergeCell ref="M25:N25"/>
    <mergeCell ref="X25:X26"/>
    <mergeCell ref="J26:L26"/>
    <mergeCell ref="M26:N26"/>
    <mergeCell ref="A27:C27"/>
    <mergeCell ref="D27:F27"/>
    <mergeCell ref="G27:I27"/>
    <mergeCell ref="J27:L27"/>
    <mergeCell ref="M27:O2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ignoredErrors>
    <ignoredError sqref="T12 W16:W17 Q22:R22 T22 W22: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Normal="100" workbookViewId="0">
      <selection activeCell="X23" sqref="X23"/>
    </sheetView>
  </sheetViews>
  <sheetFormatPr baseColWidth="10" defaultColWidth="9.140625" defaultRowHeight="15"/>
  <cols>
    <col min="1" max="1" width="3.85546875"/>
    <col min="2" max="2" width="5.5703125"/>
    <col min="3" max="3" width="5.28515625"/>
    <col min="4" max="4" width="11.5703125"/>
    <col min="5" max="5" width="3.85546875"/>
    <col min="6" max="6" width="4"/>
    <col min="7" max="7" width="3.7109375"/>
    <col min="8" max="8" width="4"/>
    <col min="9" max="9" width="3.7109375"/>
    <col min="10" max="10" width="3.85546875"/>
    <col min="11" max="11" width="11.5703125"/>
    <col min="12" max="12" width="7.7109375"/>
    <col min="13" max="13" width="0" hidden="1"/>
    <col min="14" max="14" width="10"/>
    <col min="15" max="15" width="0" hidden="1"/>
    <col min="16" max="16" width="5.7109375"/>
    <col min="17" max="18" width="4"/>
    <col min="19" max="19" width="4.140625"/>
    <col min="20" max="20" width="3.85546875"/>
    <col min="21" max="21" width="3.7109375"/>
    <col min="22" max="23" width="4.140625"/>
    <col min="24" max="24" width="4.42578125"/>
    <col min="25" max="1025" width="11.5703125"/>
  </cols>
  <sheetData>
    <row r="1" spans="1:25" ht="14.85" customHeight="1">
      <c r="A1" s="69" t="s">
        <v>0</v>
      </c>
      <c r="B1" s="65" t="s">
        <v>1</v>
      </c>
      <c r="C1" s="64" t="s">
        <v>2</v>
      </c>
      <c r="D1" s="63" t="s">
        <v>3</v>
      </c>
      <c r="E1" s="70" t="s">
        <v>4</v>
      </c>
      <c r="F1" s="70"/>
      <c r="G1" s="70"/>
      <c r="H1" s="70"/>
      <c r="I1" s="70"/>
      <c r="J1" s="70"/>
      <c r="K1" s="63" t="s">
        <v>3</v>
      </c>
      <c r="L1" s="63"/>
      <c r="M1" s="63"/>
      <c r="N1" s="64" t="s">
        <v>2</v>
      </c>
      <c r="O1" s="64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5">
      <c r="A2" s="69"/>
      <c r="B2" s="65"/>
      <c r="C2" s="64"/>
      <c r="D2" s="63"/>
      <c r="E2" s="54" t="s">
        <v>7</v>
      </c>
      <c r="F2" s="54"/>
      <c r="G2" s="54"/>
      <c r="H2" s="54" t="s">
        <v>8</v>
      </c>
      <c r="I2" s="54"/>
      <c r="J2" s="54"/>
      <c r="K2" s="63"/>
      <c r="L2" s="63"/>
      <c r="M2" s="63"/>
      <c r="N2" s="64"/>
      <c r="O2" s="64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5" ht="30">
      <c r="A3" s="69"/>
      <c r="B3" s="65"/>
      <c r="C3" s="64"/>
      <c r="D3" s="63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63"/>
      <c r="L3" s="63"/>
      <c r="M3" s="63"/>
      <c r="N3" s="64"/>
      <c r="O3" s="64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5">
      <c r="A4" s="1"/>
      <c r="B4" s="1" t="s">
        <v>19</v>
      </c>
      <c r="C4" s="4" t="s">
        <v>20</v>
      </c>
      <c r="D4" s="5" t="s">
        <v>21</v>
      </c>
      <c r="E4" s="44"/>
      <c r="F4" s="44"/>
      <c r="G4" s="44"/>
      <c r="H4" s="44"/>
      <c r="I4" s="44"/>
      <c r="J4" s="44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>(E4+F4+G4+E5+F5+G5)/6</f>
        <v>0</v>
      </c>
      <c r="S4" s="2"/>
      <c r="T4" s="2"/>
      <c r="U4" s="2">
        <f>(E4+F4+G4+E5+F5+G5)/6</f>
        <v>0</v>
      </c>
      <c r="V4" s="2"/>
      <c r="W4" s="2"/>
      <c r="X4" s="2">
        <f>(E5+F5+G5+E4+F4+G4)/6</f>
        <v>0</v>
      </c>
      <c r="Y4" s="1"/>
    </row>
    <row r="5" spans="1:25" ht="23.25" customHeight="1">
      <c r="A5" s="1"/>
      <c r="B5" s="1" t="s">
        <v>19</v>
      </c>
      <c r="C5" s="4" t="s">
        <v>22</v>
      </c>
      <c r="D5" s="7" t="s">
        <v>23</v>
      </c>
      <c r="E5" s="45"/>
      <c r="F5" s="46"/>
      <c r="G5" s="45"/>
      <c r="H5" s="45"/>
      <c r="I5" s="46"/>
      <c r="J5" s="45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>(E5+F5+G5+H5+I5+J5)/6</f>
        <v>0</v>
      </c>
      <c r="S5" s="2"/>
      <c r="T5" s="2"/>
      <c r="U5" s="2">
        <f>(E5+F5+G5+H5+I5+J5)/6</f>
        <v>0</v>
      </c>
      <c r="V5" s="2">
        <f>(E5+F5+G5)/3</f>
        <v>0</v>
      </c>
      <c r="W5" s="2"/>
      <c r="X5" s="2">
        <f>(H5+I5+J5+E5+F5+G5)/6</f>
        <v>0</v>
      </c>
      <c r="Y5" s="62" t="s">
        <v>26</v>
      </c>
    </row>
    <row r="6" spans="1:25" ht="22.5" customHeight="1">
      <c r="A6" s="1"/>
      <c r="B6" s="1" t="s">
        <v>19</v>
      </c>
      <c r="C6" s="4" t="s">
        <v>27</v>
      </c>
      <c r="D6" s="7" t="s">
        <v>28</v>
      </c>
      <c r="E6" s="45"/>
      <c r="F6" s="46"/>
      <c r="G6" s="45"/>
      <c r="H6" s="45"/>
      <c r="I6" s="46"/>
      <c r="J6" s="45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>(E6+F6+G6+H6+I6+J6)/6</f>
        <v>0</v>
      </c>
      <c r="S6" s="2"/>
      <c r="T6" s="2"/>
      <c r="U6" s="2">
        <f>(E6+F6+G6+H6+I6+J6)/6</f>
        <v>0</v>
      </c>
      <c r="V6" s="2">
        <f>(H6+I6+J6+E6+F6+G6)/6</f>
        <v>0</v>
      </c>
      <c r="W6" s="2"/>
      <c r="X6" s="2">
        <f>(H6+I6+J6+E6+F6+G6)/6</f>
        <v>0</v>
      </c>
      <c r="Y6" s="62"/>
    </row>
    <row r="7" spans="1:25" ht="23.25" customHeight="1">
      <c r="A7" s="1"/>
      <c r="B7" s="1" t="s">
        <v>30</v>
      </c>
      <c r="C7" s="4" t="s">
        <v>31</v>
      </c>
      <c r="D7" s="7" t="s">
        <v>32</v>
      </c>
      <c r="E7" s="44"/>
      <c r="F7" s="44"/>
      <c r="G7" s="44"/>
      <c r="H7" s="45"/>
      <c r="I7" s="46"/>
      <c r="J7" s="45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>(E7+F7+G7+H7+I7+J7)/6</f>
        <v>0</v>
      </c>
      <c r="S7" s="2"/>
      <c r="T7" s="2"/>
      <c r="U7" s="2">
        <f>(E7+F7+G7+H7+I7+J7)/6</f>
        <v>0</v>
      </c>
      <c r="V7" s="2">
        <f>(H7+I7+J7)/3</f>
        <v>0</v>
      </c>
      <c r="W7" s="2">
        <f>(E7+F7+G7)/3</f>
        <v>0</v>
      </c>
      <c r="X7" s="2">
        <f>(H7+I7+J7+E7+F7+G7)/6</f>
        <v>0</v>
      </c>
      <c r="Y7" s="8">
        <f>(N20*0.6)+(N27*0.4)</f>
        <v>0</v>
      </c>
    </row>
    <row r="8" spans="1:25" ht="22.5" customHeight="1">
      <c r="A8" s="1"/>
      <c r="B8" s="1" t="s">
        <v>30</v>
      </c>
      <c r="C8" s="4" t="s">
        <v>33</v>
      </c>
      <c r="D8" s="7" t="s">
        <v>34</v>
      </c>
      <c r="E8" s="44"/>
      <c r="F8" s="44"/>
      <c r="G8" s="44"/>
      <c r="H8" s="44"/>
      <c r="I8" s="44"/>
      <c r="J8" s="44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>(E8+F8+G8+H8+I8+J8)/6</f>
        <v>0</v>
      </c>
      <c r="S8" s="2"/>
      <c r="T8" s="2"/>
      <c r="U8" s="2">
        <f>(E8+F8+G8+H8+I8+J8)/6</f>
        <v>0</v>
      </c>
      <c r="V8" s="2"/>
      <c r="W8" s="2">
        <f>(E8+F8+G8+H8+I8+J8)/6</f>
        <v>0</v>
      </c>
      <c r="X8" s="2">
        <f>(H8+I8+J8+E8+F8+G8)/6</f>
        <v>0</v>
      </c>
      <c r="Y8" s="1"/>
    </row>
    <row r="9" spans="1:25" ht="22.5" customHeight="1">
      <c r="A9" s="1"/>
      <c r="B9" s="1" t="s">
        <v>30</v>
      </c>
      <c r="C9" s="4" t="s">
        <v>35</v>
      </c>
      <c r="D9" s="7" t="s">
        <v>36</v>
      </c>
      <c r="E9" s="45"/>
      <c r="F9" s="46"/>
      <c r="G9" s="45"/>
      <c r="H9" s="44"/>
      <c r="I9" s="44"/>
      <c r="J9" s="44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>(E9+F9+G9+E6+F6+G6)/6</f>
        <v>0</v>
      </c>
      <c r="S9" s="2"/>
      <c r="T9" s="2"/>
      <c r="U9" s="2">
        <f>(E9+F9+G9+E6+F6+G6)/6</f>
        <v>0</v>
      </c>
      <c r="V9" s="2"/>
      <c r="W9" s="2">
        <f>(E9+F9+G9+E6+F6+G6)/6</f>
        <v>0</v>
      </c>
      <c r="X9" s="2">
        <f>(E6+F6+G6+E9+F9+G9)/6</f>
        <v>0</v>
      </c>
      <c r="Y9" s="1"/>
    </row>
    <row r="10" spans="1:25" ht="13.9" customHeight="1">
      <c r="A10" s="1"/>
      <c r="B10" s="1" t="s">
        <v>37</v>
      </c>
      <c r="C10" s="4" t="s">
        <v>38</v>
      </c>
      <c r="D10" s="9" t="s">
        <v>39</v>
      </c>
      <c r="E10" s="44"/>
      <c r="F10" s="45"/>
      <c r="G10" s="45"/>
      <c r="H10" s="45"/>
      <c r="I10" s="46"/>
      <c r="J10" s="45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>(E10+F10+G10+E7+F7+G7)/6</f>
        <v>0</v>
      </c>
      <c r="S10" s="2"/>
      <c r="T10" s="2"/>
      <c r="U10" s="2">
        <f>(E10+F10+G10+E7+F7+G7)/6</f>
        <v>0</v>
      </c>
      <c r="V10" s="2"/>
      <c r="W10" s="2">
        <f>(E7+F7+G7)/3</f>
        <v>0</v>
      </c>
      <c r="X10" s="2">
        <f>(E7+F7+G7)/3</f>
        <v>0</v>
      </c>
      <c r="Y10" s="1"/>
    </row>
    <row r="11" spans="1:25">
      <c r="A11" s="1"/>
      <c r="B11" s="1" t="s">
        <v>37</v>
      </c>
      <c r="C11" s="4" t="s">
        <v>40</v>
      </c>
      <c r="D11" s="9" t="s">
        <v>41</v>
      </c>
      <c r="E11" s="44"/>
      <c r="F11" s="44"/>
      <c r="G11" s="44"/>
      <c r="H11" s="45"/>
      <c r="I11" s="45"/>
      <c r="J11" s="45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>(E11+F11+G11+F12+G12+J11)/6</f>
        <v>0</v>
      </c>
      <c r="S11" s="2"/>
      <c r="T11" s="2"/>
      <c r="U11" s="2">
        <f>(E11+F11+G11+F12+G12+J11)/6</f>
        <v>0</v>
      </c>
      <c r="V11" s="2"/>
      <c r="W11" s="2"/>
      <c r="X11" s="2">
        <f>(F12+G12+J11)/3</f>
        <v>0</v>
      </c>
      <c r="Y11" s="1"/>
    </row>
    <row r="12" spans="1:25" ht="22.5">
      <c r="A12" s="1"/>
      <c r="B12" s="1" t="s">
        <v>37</v>
      </c>
      <c r="C12" s="4" t="s">
        <v>42</v>
      </c>
      <c r="D12" s="11" t="s">
        <v>43</v>
      </c>
      <c r="E12" s="45"/>
      <c r="F12" s="45"/>
      <c r="G12" s="45"/>
      <c r="H12" s="44"/>
      <c r="I12" s="44"/>
      <c r="J12" s="45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>(E12+F12+G12+H12+I12+J12)/6</f>
        <v>0</v>
      </c>
      <c r="S12" s="2"/>
      <c r="T12" s="2">
        <f>(E12+F12+G12)/3</f>
        <v>0</v>
      </c>
      <c r="U12" s="2">
        <f>(H12+I12+J12+E12+F12+G12)/6</f>
        <v>0</v>
      </c>
      <c r="V12" s="2"/>
      <c r="W12" s="2"/>
      <c r="X12" s="2"/>
      <c r="Y12" s="1"/>
    </row>
    <row r="13" spans="1:25">
      <c r="A13" s="1"/>
      <c r="B13" s="1" t="s">
        <v>37</v>
      </c>
      <c r="C13" s="4" t="s">
        <v>44</v>
      </c>
      <c r="D13" s="9" t="s">
        <v>45</v>
      </c>
      <c r="E13" s="44"/>
      <c r="F13" s="44"/>
      <c r="G13" s="44"/>
      <c r="H13" s="45"/>
      <c r="I13" s="45"/>
      <c r="J13" s="45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>(E13+F13+G13+E14+F14+G14)/6</f>
        <v>0</v>
      </c>
      <c r="S13" s="2"/>
      <c r="T13" s="2">
        <f>(E14+F14+G14)/3</f>
        <v>0</v>
      </c>
      <c r="U13" s="2">
        <f>(E13+F13+G13+E14+F14+G14)/6</f>
        <v>0</v>
      </c>
      <c r="V13" s="2"/>
      <c r="W13" s="2"/>
      <c r="X13" s="2"/>
      <c r="Y13" s="1"/>
    </row>
    <row r="14" spans="1:25">
      <c r="A14" s="1"/>
      <c r="B14" s="1" t="s">
        <v>37</v>
      </c>
      <c r="C14" s="4" t="s">
        <v>46</v>
      </c>
      <c r="D14" s="9" t="s">
        <v>47</v>
      </c>
      <c r="E14" s="44"/>
      <c r="F14" s="44"/>
      <c r="G14" s="44"/>
      <c r="H14" s="44"/>
      <c r="I14" s="44"/>
      <c r="J14" s="44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>(E14+F14+G14+H14+I14+J14)/6</f>
        <v>0</v>
      </c>
      <c r="S14" s="2"/>
      <c r="T14" s="2"/>
      <c r="U14" s="2">
        <f>(E14+F14+G14+H14+I14+J14)/6</f>
        <v>0</v>
      </c>
      <c r="V14" s="2"/>
      <c r="W14" s="2"/>
      <c r="X14" s="2"/>
      <c r="Y14" s="1"/>
    </row>
    <row r="15" spans="1:25" ht="23.25">
      <c r="A15" s="1"/>
      <c r="B15" s="1" t="s">
        <v>37</v>
      </c>
      <c r="C15" s="4" t="s">
        <v>48</v>
      </c>
      <c r="D15" s="12" t="s">
        <v>49</v>
      </c>
      <c r="E15" s="44"/>
      <c r="F15" s="45"/>
      <c r="G15" s="46"/>
      <c r="H15" s="44"/>
      <c r="I15" s="45"/>
      <c r="J15" s="45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>(E15+F15+G15+E16+F16+G16)/6</f>
        <v>0</v>
      </c>
      <c r="S15" s="2"/>
      <c r="T15" s="2"/>
      <c r="U15" s="2">
        <f>(E15+F15+G15+E16+F16+G16)/6</f>
        <v>0</v>
      </c>
      <c r="V15" s="2"/>
      <c r="W15" s="2"/>
      <c r="X15" s="2">
        <f>(E15+F15+G15)/3</f>
        <v>0</v>
      </c>
      <c r="Y15" s="1"/>
    </row>
    <row r="16" spans="1:25">
      <c r="A16" s="1"/>
      <c r="B16" s="1" t="s">
        <v>37</v>
      </c>
      <c r="C16" s="4" t="s">
        <v>50</v>
      </c>
      <c r="D16" s="9" t="s">
        <v>51</v>
      </c>
      <c r="E16" s="44"/>
      <c r="F16" s="44"/>
      <c r="G16" s="45"/>
      <c r="H16" s="45"/>
      <c r="I16" s="45"/>
      <c r="J16" s="45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>(H17+I17+J17+E17+F17+G17)/6</f>
        <v>0</v>
      </c>
      <c r="S16" s="2"/>
      <c r="T16" s="2"/>
      <c r="U16" s="2">
        <f>(H17+I17+J17+E17+F17+G17)/6</f>
        <v>0</v>
      </c>
      <c r="V16" s="2"/>
      <c r="W16" s="2"/>
      <c r="X16" s="2">
        <f>(E17+F17+G17)/3</f>
        <v>0</v>
      </c>
      <c r="Y16" s="1"/>
    </row>
    <row r="17" spans="1:25" ht="23.25">
      <c r="A17" s="1"/>
      <c r="B17" s="1" t="s">
        <v>52</v>
      </c>
      <c r="C17" s="4" t="s">
        <v>53</v>
      </c>
      <c r="D17" s="12" t="s">
        <v>54</v>
      </c>
      <c r="E17" s="44"/>
      <c r="F17" s="45"/>
      <c r="G17" s="45"/>
      <c r="H17" s="46"/>
      <c r="I17" s="45"/>
      <c r="J17" s="45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>(E17+F17+G17+H17+I17+J17)/6</f>
        <v>0</v>
      </c>
      <c r="S17" s="2"/>
      <c r="T17" s="2"/>
      <c r="U17" s="2">
        <f>(E17+F17+G17+H17+I17+J17)/6</f>
        <v>0</v>
      </c>
      <c r="V17" s="2"/>
      <c r="W17" s="2">
        <f>(E17+F17+G17)/3</f>
        <v>0</v>
      </c>
      <c r="X17" s="2">
        <f>(E17+F17+G17)/3</f>
        <v>0</v>
      </c>
      <c r="Y17" s="1"/>
    </row>
    <row r="18" spans="1:25" ht="22.5" customHeight="1">
      <c r="A18" s="1"/>
      <c r="B18" s="1" t="s">
        <v>52</v>
      </c>
      <c r="C18" s="4" t="s">
        <v>55</v>
      </c>
      <c r="D18" s="11" t="s">
        <v>56</v>
      </c>
      <c r="E18" s="45"/>
      <c r="F18" s="45"/>
      <c r="G18" s="46"/>
      <c r="H18" s="45"/>
      <c r="I18" s="45"/>
      <c r="J18" s="45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>(E18+F18+G18+H18+I18+J18)/6</f>
        <v>0</v>
      </c>
      <c r="S18" s="2"/>
      <c r="T18" s="2">
        <f>(G18+F18+E18)/3</f>
        <v>0</v>
      </c>
      <c r="U18" s="2">
        <f>(E18+J18+I18+H18+G18+F18)/6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</row>
    <row r="19" spans="1:25">
      <c r="A19" s="1"/>
      <c r="B19" s="1"/>
      <c r="C19" s="2"/>
      <c r="D19" s="13"/>
      <c r="E19" s="45"/>
      <c r="F19" s="45"/>
      <c r="G19" s="45"/>
      <c r="H19" s="47"/>
      <c r="I19" s="45"/>
      <c r="J19" s="45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(G18+I19+J19)/3</f>
        <v>0</v>
      </c>
      <c r="S19" s="2"/>
      <c r="T19" s="2">
        <f>(G18+I19+J19)/3</f>
        <v>0</v>
      </c>
      <c r="U19" s="2">
        <f>(G18+I19+J19)/3</f>
        <v>0</v>
      </c>
      <c r="V19" s="2"/>
      <c r="W19" s="2"/>
      <c r="X19" s="2"/>
      <c r="Y19" s="52"/>
    </row>
    <row r="20" spans="1:25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(E4+F4+G4+E5+F5+G5+E6+F6+G6+E7+F7+G7+E8+F8+G8+E9+F9+G9+E10+F10+G10+E11+F11+G11+E12+F12+G12+E13+F13+G13+E14+F14+G14+E15+F15+G15+E16+F16+G16+E17+F17+G17+E18+F18+G18)/28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(H4+I4+J4+H5+I5+J5+H6+I6+J6+H7+I7+J7+H8+I8+J8+H9+I9+J9+H10+I10+J10+H11+I11+J11+H12+I12+J12+H13+I13+J13+H14+I14+J14+H15+I15+J15+H16+I16+J16+H17+I17+J17+H18+I18+J18+H19+I19+J19)/21</f>
        <v>0</v>
      </c>
      <c r="I20" s="56"/>
      <c r="J20" s="56"/>
      <c r="K20" s="72" t="s">
        <v>60</v>
      </c>
      <c r="L20" s="72"/>
      <c r="M20" s="72"/>
      <c r="N20" s="56">
        <f>(E20+H20)/2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</row>
    <row r="21" spans="1:25" ht="13.9" customHeight="1">
      <c r="A21" s="1"/>
      <c r="B21" s="1" t="s">
        <v>30</v>
      </c>
      <c r="C21" s="2" t="s">
        <v>20</v>
      </c>
      <c r="D21" s="15" t="s">
        <v>61</v>
      </c>
      <c r="E21" s="45"/>
      <c r="F21" s="45"/>
      <c r="G21" s="45"/>
      <c r="H21" s="46"/>
      <c r="I21" s="45"/>
      <c r="J21" s="44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(E21+F21+G21+H21+I21+J21)/6</f>
        <v>0</v>
      </c>
      <c r="T21" s="2">
        <f>(E21+F21+G21+H21+I21+J21)/6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</row>
    <row r="22" spans="1:25" ht="23.25">
      <c r="A22" s="1"/>
      <c r="B22" s="1" t="s">
        <v>30</v>
      </c>
      <c r="C22" s="2" t="s">
        <v>25</v>
      </c>
      <c r="D22" s="7" t="s">
        <v>64</v>
      </c>
      <c r="E22" s="45"/>
      <c r="F22" s="46"/>
      <c r="G22" s="45"/>
      <c r="H22" s="41"/>
      <c r="I22" s="46"/>
      <c r="J22" s="45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(E22+F22+G22+H22+I22+J22)/6</f>
        <v>0</v>
      </c>
      <c r="S22" s="2">
        <f>(E22+F22+G22)/3</f>
        <v>0</v>
      </c>
      <c r="T22" s="2"/>
      <c r="U22" s="2">
        <f>(E22+F22+G22+H22+I22+J22)/6</f>
        <v>0</v>
      </c>
      <c r="V22" s="2"/>
      <c r="W22" s="2"/>
      <c r="X22" s="2">
        <f>(E22+F22+G22+H22+I22+J22)/6</f>
        <v>0</v>
      </c>
      <c r="Y22" s="1"/>
    </row>
    <row r="23" spans="1:25" ht="23.25" customHeight="1">
      <c r="A23" s="1"/>
      <c r="B23" s="1" t="s">
        <v>30</v>
      </c>
      <c r="C23" s="2" t="s">
        <v>22</v>
      </c>
      <c r="D23" s="6" t="s">
        <v>66</v>
      </c>
      <c r="E23" s="45"/>
      <c r="F23" s="46"/>
      <c r="G23" s="45"/>
      <c r="H23" s="41"/>
      <c r="I23" s="46"/>
      <c r="J23" s="44"/>
      <c r="K23" s="57" t="s">
        <v>67</v>
      </c>
      <c r="L23" s="57"/>
      <c r="M23" s="57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(E23+F23+G23+H23+I23+J23)/6</f>
        <v>0</v>
      </c>
      <c r="T23" s="2">
        <f>(E23+F23+G23+H23+I23+J23)/6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</row>
    <row r="24" spans="1:25">
      <c r="A24" s="1"/>
      <c r="B24" s="1" t="s">
        <v>30</v>
      </c>
      <c r="C24" s="2" t="s">
        <v>33</v>
      </c>
      <c r="D24" s="15" t="s">
        <v>68</v>
      </c>
      <c r="E24" s="45"/>
      <c r="F24" s="45"/>
      <c r="G24" s="45"/>
      <c r="H24" s="46"/>
      <c r="I24" s="45"/>
      <c r="J24" s="45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(E24+F24+G24)/3</f>
        <v>0</v>
      </c>
      <c r="S24" s="2">
        <f>(H24+I24+J24)/3</f>
        <v>0</v>
      </c>
      <c r="T24" s="2"/>
      <c r="U24" s="2">
        <f>(H24+I24+J24)/3</f>
        <v>0</v>
      </c>
      <c r="V24" s="2">
        <f>(E24+F24+G24)/3</f>
        <v>0</v>
      </c>
      <c r="W24" s="2"/>
      <c r="X24" s="2">
        <f>(E24+F24+G24+H24+I24+J24)/6</f>
        <v>0</v>
      </c>
      <c r="Y24" s="1"/>
    </row>
    <row r="25" spans="1:25" ht="13.9" customHeight="1">
      <c r="A25" s="1"/>
      <c r="B25" s="1" t="s">
        <v>30</v>
      </c>
      <c r="C25" s="2" t="s">
        <v>38</v>
      </c>
      <c r="D25" s="6" t="s">
        <v>71</v>
      </c>
      <c r="E25" s="44"/>
      <c r="F25" s="44"/>
      <c r="G25" s="44"/>
      <c r="H25" s="44"/>
      <c r="I25" s="45"/>
      <c r="J25" s="45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5">
      <c r="A26" s="1"/>
      <c r="B26" s="1"/>
      <c r="C26" s="2"/>
      <c r="D26" s="1"/>
      <c r="E26" s="45"/>
      <c r="F26" s="45"/>
      <c r="G26" s="45"/>
      <c r="H26" s="44"/>
      <c r="I26" s="44"/>
      <c r="J26" s="44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5">
      <c r="A27" s="55" t="s">
        <v>59</v>
      </c>
      <c r="B27" s="55"/>
      <c r="C27" s="55"/>
      <c r="D27" s="55"/>
      <c r="E27" s="56">
        <f>(E21+F21+G21+E22+F22+G22+E23+F23+G23+E24+F24+G24+E25+F25+G25)/5</f>
        <v>0</v>
      </c>
      <c r="F27" s="56"/>
      <c r="G27" s="56"/>
      <c r="H27" s="56">
        <f>(H21+I21+J21+H22+I22+J22+H23+I23+J23+H24+I24+J24+H25+I25+J25+H26+I26+J26)/10</f>
        <v>0</v>
      </c>
      <c r="I27" s="56"/>
      <c r="J27" s="56"/>
      <c r="K27" s="55" t="s">
        <v>60</v>
      </c>
      <c r="L27" s="55"/>
      <c r="M27" s="55"/>
      <c r="N27" s="56">
        <f>(E27+H27)/2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ignoredErrors>
    <ignoredError sqref="R13:R14 U14 X16 R22:S22 U22 X22:X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Normal="100" workbookViewId="0">
      <selection activeCell="AA27" sqref="AA27"/>
    </sheetView>
  </sheetViews>
  <sheetFormatPr baseColWidth="10" defaultColWidth="9.140625" defaultRowHeight="15"/>
  <cols>
    <col min="1" max="1" width="4"/>
    <col min="2" max="2" width="5.42578125"/>
    <col min="3" max="3" width="7.28515625"/>
    <col min="4" max="4" width="11.5703125"/>
    <col min="5" max="5" width="3.7109375"/>
    <col min="6" max="6" width="3.5703125"/>
    <col min="7" max="8" width="4.28515625"/>
    <col min="9" max="9" width="4.42578125"/>
    <col min="10" max="10" width="4.28515625"/>
    <col min="11" max="11" width="11.5703125"/>
    <col min="12" max="12" width="7.7109375"/>
    <col min="13" max="13" width="0" hidden="1"/>
    <col min="14" max="14" width="11.5703125"/>
    <col min="15" max="15" width="0" hidden="1"/>
    <col min="16" max="16" width="5.7109375"/>
    <col min="17" max="17" width="4"/>
    <col min="18" max="18" width="4.28515625"/>
    <col min="19" max="19" width="4"/>
    <col min="20" max="20" width="4.28515625"/>
    <col min="21" max="21" width="4.5703125"/>
    <col min="22" max="23" width="4.140625"/>
    <col min="24" max="24" width="3.85546875"/>
    <col min="25" max="1025" width="11.5703125"/>
  </cols>
  <sheetData>
    <row r="1" spans="1:25" ht="14.85" customHeight="1">
      <c r="A1" s="69" t="s">
        <v>0</v>
      </c>
      <c r="B1" s="65" t="s">
        <v>1</v>
      </c>
      <c r="C1" s="75" t="s">
        <v>2</v>
      </c>
      <c r="D1" s="74" t="s">
        <v>3</v>
      </c>
      <c r="E1" s="70" t="s">
        <v>4</v>
      </c>
      <c r="F1" s="70"/>
      <c r="G1" s="70"/>
      <c r="H1" s="70"/>
      <c r="I1" s="70"/>
      <c r="J1" s="70"/>
      <c r="K1" s="74" t="s">
        <v>3</v>
      </c>
      <c r="L1" s="74"/>
      <c r="M1" s="74"/>
      <c r="N1" s="75" t="s">
        <v>2</v>
      </c>
      <c r="O1" s="75"/>
      <c r="P1" s="65" t="s">
        <v>1</v>
      </c>
      <c r="Q1" s="66" t="s">
        <v>5</v>
      </c>
      <c r="R1" s="67" t="s">
        <v>6</v>
      </c>
      <c r="S1" s="67"/>
      <c r="T1" s="67"/>
      <c r="U1" s="67"/>
      <c r="V1" s="67"/>
      <c r="W1" s="67"/>
      <c r="X1" s="67"/>
      <c r="Y1" s="1"/>
    </row>
    <row r="2" spans="1:25">
      <c r="A2" s="69"/>
      <c r="B2" s="65"/>
      <c r="C2" s="75"/>
      <c r="D2" s="74"/>
      <c r="E2" s="54" t="s">
        <v>7</v>
      </c>
      <c r="F2" s="54"/>
      <c r="G2" s="54"/>
      <c r="H2" s="54" t="s">
        <v>8</v>
      </c>
      <c r="I2" s="54"/>
      <c r="J2" s="54"/>
      <c r="K2" s="74"/>
      <c r="L2" s="74"/>
      <c r="M2" s="74"/>
      <c r="N2" s="75"/>
      <c r="O2" s="75"/>
      <c r="P2" s="65"/>
      <c r="Q2" s="66"/>
      <c r="R2" s="68" t="s">
        <v>9</v>
      </c>
      <c r="S2" s="68" t="s">
        <v>10</v>
      </c>
      <c r="T2" s="68" t="s">
        <v>11</v>
      </c>
      <c r="U2" s="68" t="s">
        <v>12</v>
      </c>
      <c r="V2" s="68" t="s">
        <v>13</v>
      </c>
      <c r="W2" s="68" t="s">
        <v>14</v>
      </c>
      <c r="X2" s="68" t="s">
        <v>15</v>
      </c>
      <c r="Y2" s="1"/>
    </row>
    <row r="3" spans="1:25" ht="30">
      <c r="A3" s="69"/>
      <c r="B3" s="65"/>
      <c r="C3" s="75"/>
      <c r="D3" s="74"/>
      <c r="E3" s="3" t="s">
        <v>16</v>
      </c>
      <c r="F3" s="3" t="s">
        <v>17</v>
      </c>
      <c r="G3" s="3" t="s">
        <v>18</v>
      </c>
      <c r="H3" s="3" t="s">
        <v>16</v>
      </c>
      <c r="I3" s="3" t="s">
        <v>17</v>
      </c>
      <c r="J3" s="3" t="s">
        <v>18</v>
      </c>
      <c r="K3" s="74"/>
      <c r="L3" s="74"/>
      <c r="M3" s="74"/>
      <c r="N3" s="75"/>
      <c r="O3" s="75"/>
      <c r="P3" s="65"/>
      <c r="Q3" s="66"/>
      <c r="R3" s="68"/>
      <c r="S3" s="68"/>
      <c r="T3" s="68"/>
      <c r="U3" s="68"/>
      <c r="V3" s="68"/>
      <c r="W3" s="68"/>
      <c r="X3" s="68"/>
      <c r="Y3" s="1"/>
    </row>
    <row r="4" spans="1:25">
      <c r="A4" s="1"/>
      <c r="B4" s="1" t="s">
        <v>19</v>
      </c>
      <c r="C4" s="4" t="s">
        <v>20</v>
      </c>
      <c r="D4" s="5" t="s">
        <v>21</v>
      </c>
      <c r="E4" s="39"/>
      <c r="F4" s="39"/>
      <c r="G4" s="39"/>
      <c r="H4" s="40"/>
      <c r="I4" s="40"/>
      <c r="J4" s="39"/>
      <c r="K4" s="59" t="s">
        <v>21</v>
      </c>
      <c r="L4" s="59"/>
      <c r="M4" s="59"/>
      <c r="N4" s="54" t="s">
        <v>20</v>
      </c>
      <c r="O4" s="54"/>
      <c r="P4" s="1" t="s">
        <v>19</v>
      </c>
      <c r="Q4" s="66"/>
      <c r="R4" s="2">
        <f t="shared" ref="R4:R18" si="0">(E4+F4+G4+H4+I4+J4)/6</f>
        <v>0</v>
      </c>
      <c r="S4" s="2"/>
      <c r="T4" s="2"/>
      <c r="U4" s="2">
        <f t="shared" ref="U4:U11" si="1">(E4+F4+G4+H4+I4+J4)/6</f>
        <v>0</v>
      </c>
      <c r="V4" s="2"/>
      <c r="W4" s="2"/>
      <c r="X4" s="2">
        <f t="shared" ref="X4:X9" si="2">(H4+I4+J4+E4+F4+G4)/6</f>
        <v>0</v>
      </c>
      <c r="Y4" s="1"/>
    </row>
    <row r="5" spans="1:25" ht="22.5" customHeight="1">
      <c r="A5" s="1"/>
      <c r="B5" s="1" t="s">
        <v>19</v>
      </c>
      <c r="C5" s="4" t="s">
        <v>22</v>
      </c>
      <c r="D5" s="7" t="s">
        <v>23</v>
      </c>
      <c r="E5" s="39"/>
      <c r="F5" s="39"/>
      <c r="G5" s="41"/>
      <c r="H5" s="42"/>
      <c r="I5" s="39"/>
      <c r="J5" s="39"/>
      <c r="K5" s="59" t="s">
        <v>24</v>
      </c>
      <c r="L5" s="59"/>
      <c r="M5" s="59"/>
      <c r="N5" s="54" t="s">
        <v>25</v>
      </c>
      <c r="O5" s="54"/>
      <c r="P5" s="1" t="s">
        <v>19</v>
      </c>
      <c r="Q5" s="66"/>
      <c r="R5" s="2">
        <f t="shared" si="0"/>
        <v>0</v>
      </c>
      <c r="S5" s="2"/>
      <c r="T5" s="2"/>
      <c r="U5" s="2">
        <f t="shared" si="1"/>
        <v>0</v>
      </c>
      <c r="V5" s="2">
        <f>(E5+F5+G5)/3</f>
        <v>0</v>
      </c>
      <c r="W5" s="2"/>
      <c r="X5" s="2">
        <f t="shared" si="2"/>
        <v>0</v>
      </c>
      <c r="Y5" s="62" t="s">
        <v>26</v>
      </c>
    </row>
    <row r="6" spans="1:25" ht="23.25" customHeight="1">
      <c r="A6" s="1"/>
      <c r="B6" s="1" t="s">
        <v>19</v>
      </c>
      <c r="C6" s="4" t="s">
        <v>27</v>
      </c>
      <c r="D6" s="7" t="s">
        <v>28</v>
      </c>
      <c r="E6" s="42"/>
      <c r="F6" s="41"/>
      <c r="G6" s="41"/>
      <c r="H6" s="39"/>
      <c r="I6" s="39"/>
      <c r="J6" s="39"/>
      <c r="K6" s="57" t="s">
        <v>29</v>
      </c>
      <c r="L6" s="57"/>
      <c r="M6" s="57"/>
      <c r="N6" s="54" t="s">
        <v>22</v>
      </c>
      <c r="O6" s="54"/>
      <c r="P6" s="1" t="s">
        <v>19</v>
      </c>
      <c r="Q6" s="66"/>
      <c r="R6" s="2">
        <f t="shared" si="0"/>
        <v>0</v>
      </c>
      <c r="S6" s="2"/>
      <c r="T6" s="2"/>
      <c r="U6" s="2">
        <f t="shared" si="1"/>
        <v>0</v>
      </c>
      <c r="V6" s="2">
        <f>(F6+G6+H6+I6+J6+E6)/6</f>
        <v>0</v>
      </c>
      <c r="W6" s="2"/>
      <c r="X6" s="2">
        <f t="shared" si="2"/>
        <v>0</v>
      </c>
      <c r="Y6" s="62"/>
    </row>
    <row r="7" spans="1:25" ht="24" customHeight="1">
      <c r="A7" s="1"/>
      <c r="B7" s="1" t="s">
        <v>30</v>
      </c>
      <c r="C7" s="4" t="s">
        <v>31</v>
      </c>
      <c r="D7" s="7" t="s">
        <v>32</v>
      </c>
      <c r="E7" s="43"/>
      <c r="F7" s="43"/>
      <c r="G7" s="43"/>
      <c r="H7" s="39"/>
      <c r="I7" s="39"/>
      <c r="J7" s="39"/>
      <c r="K7" s="57" t="s">
        <v>28</v>
      </c>
      <c r="L7" s="57"/>
      <c r="M7" s="57"/>
      <c r="N7" s="54" t="s">
        <v>27</v>
      </c>
      <c r="O7" s="54"/>
      <c r="P7" s="1" t="s">
        <v>19</v>
      </c>
      <c r="Q7" s="66"/>
      <c r="R7" s="2">
        <f t="shared" si="0"/>
        <v>0</v>
      </c>
      <c r="S7" s="2"/>
      <c r="T7" s="2"/>
      <c r="U7" s="2">
        <f t="shared" si="1"/>
        <v>0</v>
      </c>
      <c r="V7" s="2">
        <f>(H7+I7+J7)/3</f>
        <v>0</v>
      </c>
      <c r="W7" s="2">
        <f>(E7+F7+G7)/3</f>
        <v>0</v>
      </c>
      <c r="X7" s="2">
        <f t="shared" si="2"/>
        <v>0</v>
      </c>
      <c r="Y7" s="8">
        <f>(N20*0.6)+(N27*0.4)</f>
        <v>0</v>
      </c>
    </row>
    <row r="8" spans="1:25" ht="21.75" customHeight="1">
      <c r="A8" s="1"/>
      <c r="B8" s="1" t="s">
        <v>30</v>
      </c>
      <c r="C8" s="4" t="s">
        <v>33</v>
      </c>
      <c r="D8" s="7" t="s">
        <v>34</v>
      </c>
      <c r="E8" s="40"/>
      <c r="F8" s="40"/>
      <c r="G8" s="40"/>
      <c r="H8" s="40"/>
      <c r="I8" s="40"/>
      <c r="J8" s="40"/>
      <c r="K8" s="57" t="s">
        <v>32</v>
      </c>
      <c r="L8" s="57"/>
      <c r="M8" s="57"/>
      <c r="N8" s="54" t="s">
        <v>31</v>
      </c>
      <c r="O8" s="54"/>
      <c r="P8" s="1" t="s">
        <v>30</v>
      </c>
      <c r="Q8" s="66"/>
      <c r="R8" s="2">
        <f t="shared" si="0"/>
        <v>0</v>
      </c>
      <c r="S8" s="2"/>
      <c r="T8" s="2"/>
      <c r="U8" s="2">
        <f t="shared" si="1"/>
        <v>0</v>
      </c>
      <c r="V8" s="2"/>
      <c r="W8" s="2">
        <f>(E8+F8+G8+H8+I8+J8)/6</f>
        <v>0</v>
      </c>
      <c r="X8" s="2">
        <f t="shared" si="2"/>
        <v>0</v>
      </c>
      <c r="Y8" s="1"/>
    </row>
    <row r="9" spans="1:25" ht="21.75" customHeight="1">
      <c r="A9" s="1"/>
      <c r="B9" s="1" t="s">
        <v>30</v>
      </c>
      <c r="C9" s="4" t="s">
        <v>35</v>
      </c>
      <c r="D9" s="7" t="s">
        <v>36</v>
      </c>
      <c r="E9" s="39"/>
      <c r="F9" s="39"/>
      <c r="G9" s="39"/>
      <c r="H9" s="40"/>
      <c r="I9" s="40"/>
      <c r="J9" s="40"/>
      <c r="K9" s="57" t="s">
        <v>34</v>
      </c>
      <c r="L9" s="57"/>
      <c r="M9" s="57"/>
      <c r="N9" s="54" t="s">
        <v>33</v>
      </c>
      <c r="O9" s="54"/>
      <c r="P9" s="1" t="s">
        <v>30</v>
      </c>
      <c r="Q9" s="66"/>
      <c r="R9" s="2">
        <f t="shared" si="0"/>
        <v>0</v>
      </c>
      <c r="S9" s="2"/>
      <c r="T9" s="2"/>
      <c r="U9" s="2">
        <f t="shared" si="1"/>
        <v>0</v>
      </c>
      <c r="V9" s="2"/>
      <c r="W9" s="2">
        <f>(E9+F9+G9+H9+I9+J9)/6</f>
        <v>0</v>
      </c>
      <c r="X9" s="2">
        <f t="shared" si="2"/>
        <v>0</v>
      </c>
      <c r="Y9" s="1"/>
    </row>
    <row r="10" spans="1:25" ht="13.9" customHeight="1">
      <c r="A10" s="1"/>
      <c r="B10" s="1" t="s">
        <v>37</v>
      </c>
      <c r="C10" s="4" t="s">
        <v>38</v>
      </c>
      <c r="D10" s="9" t="s">
        <v>39</v>
      </c>
      <c r="E10" s="43"/>
      <c r="F10" s="41"/>
      <c r="G10" s="41"/>
      <c r="H10" s="39"/>
      <c r="I10" s="39"/>
      <c r="J10" s="39"/>
      <c r="K10" s="60" t="s">
        <v>36</v>
      </c>
      <c r="L10" s="60"/>
      <c r="M10" s="60"/>
      <c r="N10" s="54" t="s">
        <v>35</v>
      </c>
      <c r="O10" s="54"/>
      <c r="P10" s="1" t="s">
        <v>30</v>
      </c>
      <c r="Q10" s="66"/>
      <c r="R10" s="2">
        <f t="shared" si="0"/>
        <v>0</v>
      </c>
      <c r="S10" s="2"/>
      <c r="T10" s="2"/>
      <c r="U10" s="2">
        <f t="shared" si="1"/>
        <v>0</v>
      </c>
      <c r="V10" s="2"/>
      <c r="W10" s="2">
        <f>(H10+I10+J10)/3</f>
        <v>0</v>
      </c>
      <c r="X10" s="2">
        <f>(H10+I10+J10)/3</f>
        <v>0</v>
      </c>
      <c r="Y10" s="1"/>
    </row>
    <row r="11" spans="1:25">
      <c r="A11" s="1"/>
      <c r="B11" s="1" t="s">
        <v>37</v>
      </c>
      <c r="C11" s="4" t="s">
        <v>40</v>
      </c>
      <c r="D11" s="9" t="s">
        <v>41</v>
      </c>
      <c r="E11" s="42"/>
      <c r="F11" s="41"/>
      <c r="G11" s="41"/>
      <c r="H11" s="40"/>
      <c r="I11" s="40"/>
      <c r="J11" s="40"/>
      <c r="K11" s="59" t="s">
        <v>39</v>
      </c>
      <c r="L11" s="59"/>
      <c r="M11" s="59"/>
      <c r="N11" s="54" t="s">
        <v>38</v>
      </c>
      <c r="O11" s="54"/>
      <c r="P11" s="1" t="s">
        <v>37</v>
      </c>
      <c r="Q11" s="66"/>
      <c r="R11" s="2">
        <f t="shared" si="0"/>
        <v>0</v>
      </c>
      <c r="S11" s="2"/>
      <c r="T11" s="2"/>
      <c r="U11" s="2">
        <f t="shared" si="1"/>
        <v>0</v>
      </c>
      <c r="V11" s="2"/>
      <c r="W11" s="2"/>
      <c r="X11" s="2">
        <f>(H11+I11+J11)/3</f>
        <v>0</v>
      </c>
      <c r="Y11" s="1"/>
    </row>
    <row r="12" spans="1:25" ht="22.5">
      <c r="A12" s="1"/>
      <c r="B12" s="1" t="s">
        <v>37</v>
      </c>
      <c r="C12" s="4" t="s">
        <v>42</v>
      </c>
      <c r="D12" s="11" t="s">
        <v>43</v>
      </c>
      <c r="E12" s="42"/>
      <c r="F12" s="39"/>
      <c r="G12" s="39"/>
      <c r="H12" s="40"/>
      <c r="I12" s="40"/>
      <c r="J12" s="40"/>
      <c r="K12" s="59" t="s">
        <v>41</v>
      </c>
      <c r="L12" s="59"/>
      <c r="M12" s="59"/>
      <c r="N12" s="54" t="s">
        <v>40</v>
      </c>
      <c r="O12" s="54"/>
      <c r="P12" s="1" t="s">
        <v>37</v>
      </c>
      <c r="Q12" s="66"/>
      <c r="R12" s="2">
        <f t="shared" si="0"/>
        <v>0</v>
      </c>
      <c r="S12" s="2"/>
      <c r="T12" s="2">
        <f>(G12+E12+F12)/3</f>
        <v>0</v>
      </c>
      <c r="U12" s="2">
        <f>(H12+I12+J12+E12+F12+G12)/6</f>
        <v>0</v>
      </c>
      <c r="V12" s="2"/>
      <c r="W12" s="2"/>
      <c r="X12" s="2"/>
      <c r="Y12" s="1"/>
    </row>
    <row r="13" spans="1:25">
      <c r="A13" s="1"/>
      <c r="B13" s="1" t="s">
        <v>37</v>
      </c>
      <c r="C13" s="4" t="s">
        <v>44</v>
      </c>
      <c r="D13" s="9" t="s">
        <v>45</v>
      </c>
      <c r="E13" s="40"/>
      <c r="F13" s="40"/>
      <c r="G13" s="40"/>
      <c r="H13" s="39"/>
      <c r="I13" s="39"/>
      <c r="J13" s="42"/>
      <c r="K13" s="59" t="s">
        <v>43</v>
      </c>
      <c r="L13" s="59"/>
      <c r="M13" s="59"/>
      <c r="N13" s="54" t="s">
        <v>42</v>
      </c>
      <c r="O13" s="54"/>
      <c r="P13" s="1" t="s">
        <v>37</v>
      </c>
      <c r="Q13" s="66"/>
      <c r="R13" s="2">
        <f t="shared" si="0"/>
        <v>0</v>
      </c>
      <c r="S13" s="2"/>
      <c r="T13" s="2">
        <f>(H13+I13+J13)/3</f>
        <v>0</v>
      </c>
      <c r="U13" s="2">
        <f>(E13+F13+G13+H13+I13+J13)/6</f>
        <v>0</v>
      </c>
      <c r="V13" s="2"/>
      <c r="W13" s="2"/>
      <c r="X13" s="2"/>
      <c r="Y13" s="1"/>
    </row>
    <row r="14" spans="1:25">
      <c r="A14" s="1"/>
      <c r="B14" s="1" t="s">
        <v>37</v>
      </c>
      <c r="C14" s="4" t="s">
        <v>46</v>
      </c>
      <c r="D14" s="9" t="s">
        <v>47</v>
      </c>
      <c r="E14" s="43"/>
      <c r="F14" s="43"/>
      <c r="G14" s="43"/>
      <c r="H14" s="39"/>
      <c r="I14" s="39"/>
      <c r="J14" s="42"/>
      <c r="K14" s="59" t="s">
        <v>45</v>
      </c>
      <c r="L14" s="59"/>
      <c r="M14" s="59"/>
      <c r="N14" s="54" t="s">
        <v>44</v>
      </c>
      <c r="O14" s="54"/>
      <c r="P14" s="1" t="s">
        <v>37</v>
      </c>
      <c r="Q14" s="66"/>
      <c r="R14" s="2">
        <f t="shared" si="0"/>
        <v>0</v>
      </c>
      <c r="S14" s="2"/>
      <c r="T14" s="2"/>
      <c r="U14" s="2">
        <f>(E14+F14+G14+H14+I14+J14)/6</f>
        <v>0</v>
      </c>
      <c r="V14" s="2"/>
      <c r="W14" s="2"/>
      <c r="X14" s="2"/>
      <c r="Y14" s="1"/>
    </row>
    <row r="15" spans="1:25" ht="23.25">
      <c r="A15" s="1"/>
      <c r="B15" s="1" t="s">
        <v>37</v>
      </c>
      <c r="C15" s="4" t="s">
        <v>48</v>
      </c>
      <c r="D15" s="12" t="s">
        <v>49</v>
      </c>
      <c r="E15" s="40"/>
      <c r="F15" s="39"/>
      <c r="G15" s="39"/>
      <c r="H15" s="40"/>
      <c r="I15" s="39"/>
      <c r="J15" s="39"/>
      <c r="K15" s="59" t="s">
        <v>47</v>
      </c>
      <c r="L15" s="59"/>
      <c r="M15" s="59"/>
      <c r="N15" s="54" t="s">
        <v>46</v>
      </c>
      <c r="O15" s="54"/>
      <c r="P15" s="1" t="s">
        <v>37</v>
      </c>
      <c r="Q15" s="66"/>
      <c r="R15" s="2">
        <f t="shared" si="0"/>
        <v>0</v>
      </c>
      <c r="S15" s="2"/>
      <c r="T15" s="2"/>
      <c r="U15" s="2">
        <f>(E15+F15+G15+H15+I15+J15)/6</f>
        <v>0</v>
      </c>
      <c r="V15" s="2"/>
      <c r="W15" s="2"/>
      <c r="X15" s="2">
        <f>(E15+F15+G15)/3</f>
        <v>0</v>
      </c>
      <c r="Y15" s="1"/>
    </row>
    <row r="16" spans="1:25">
      <c r="A16" s="1"/>
      <c r="B16" s="1" t="s">
        <v>37</v>
      </c>
      <c r="C16" s="4" t="s">
        <v>50</v>
      </c>
      <c r="D16" s="9" t="s">
        <v>51</v>
      </c>
      <c r="E16" s="40"/>
      <c r="F16" s="39"/>
      <c r="G16" s="39"/>
      <c r="H16" s="40"/>
      <c r="I16" s="40"/>
      <c r="J16" s="39"/>
      <c r="K16" s="59" t="s">
        <v>49</v>
      </c>
      <c r="L16" s="59"/>
      <c r="M16" s="59"/>
      <c r="N16" s="54" t="s">
        <v>48</v>
      </c>
      <c r="O16" s="54"/>
      <c r="P16" s="1" t="s">
        <v>37</v>
      </c>
      <c r="Q16" s="66"/>
      <c r="R16" s="2">
        <f t="shared" si="0"/>
        <v>0</v>
      </c>
      <c r="S16" s="2"/>
      <c r="T16" s="2"/>
      <c r="U16" s="2">
        <f>(E16+F16+G16+H16+I16+J16)/6</f>
        <v>0</v>
      </c>
      <c r="V16" s="2"/>
      <c r="W16" s="2"/>
      <c r="X16" s="2">
        <f>(H16+I16+J16)/3</f>
        <v>0</v>
      </c>
      <c r="Y16" s="1"/>
    </row>
    <row r="17" spans="1:25" ht="23.25">
      <c r="A17" s="1"/>
      <c r="B17" s="1" t="s">
        <v>52</v>
      </c>
      <c r="C17" s="4" t="s">
        <v>53</v>
      </c>
      <c r="D17" s="12" t="s">
        <v>54</v>
      </c>
      <c r="E17" s="39"/>
      <c r="F17" s="39"/>
      <c r="G17" s="39"/>
      <c r="H17" s="40"/>
      <c r="I17" s="39"/>
      <c r="J17" s="39"/>
      <c r="K17" s="59" t="s">
        <v>51</v>
      </c>
      <c r="L17" s="59"/>
      <c r="M17" s="59"/>
      <c r="N17" s="54" t="s">
        <v>50</v>
      </c>
      <c r="O17" s="54"/>
      <c r="P17" s="1" t="s">
        <v>37</v>
      </c>
      <c r="Q17" s="66"/>
      <c r="R17" s="2">
        <f t="shared" si="0"/>
        <v>0</v>
      </c>
      <c r="S17" s="2"/>
      <c r="T17" s="2"/>
      <c r="U17" s="2">
        <f>(E17+F17+G17+H17+I17+J17)/6</f>
        <v>0</v>
      </c>
      <c r="V17" s="2"/>
      <c r="W17" s="2">
        <f>(E17+F17+G17)/3</f>
        <v>0</v>
      </c>
      <c r="X17" s="2">
        <f>(E17+F17+G17)/3</f>
        <v>0</v>
      </c>
      <c r="Y17" s="1"/>
    </row>
    <row r="18" spans="1:25" ht="21" customHeight="1">
      <c r="A18" s="1"/>
      <c r="B18" s="1" t="s">
        <v>52</v>
      </c>
      <c r="C18" s="4" t="s">
        <v>55</v>
      </c>
      <c r="D18" s="11" t="s">
        <v>56</v>
      </c>
      <c r="E18" s="39"/>
      <c r="F18" s="39"/>
      <c r="G18" s="39"/>
      <c r="H18" s="40"/>
      <c r="I18" s="39"/>
      <c r="J18" s="39"/>
      <c r="K18" s="60" t="s">
        <v>57</v>
      </c>
      <c r="L18" s="60"/>
      <c r="M18" s="60"/>
      <c r="N18" s="54" t="s">
        <v>53</v>
      </c>
      <c r="O18" s="54"/>
      <c r="P18" s="1" t="s">
        <v>52</v>
      </c>
      <c r="Q18" s="66"/>
      <c r="R18" s="2">
        <f t="shared" si="0"/>
        <v>0</v>
      </c>
      <c r="S18" s="2"/>
      <c r="T18" s="2">
        <f>(G18+F18+E18)/3</f>
        <v>0</v>
      </c>
      <c r="U18" s="2">
        <f>(E18+J18+I18+H18+G18+F18)/6</f>
        <v>0</v>
      </c>
      <c r="V18" s="2"/>
      <c r="W18" s="2">
        <f>(H18+I18+J18)/3</f>
        <v>0</v>
      </c>
      <c r="X18" s="2">
        <f>(H18+I18+J18)/3</f>
        <v>0</v>
      </c>
      <c r="Y18" s="52" t="s">
        <v>58</v>
      </c>
    </row>
    <row r="19" spans="1:25">
      <c r="A19" s="1"/>
      <c r="B19" s="1"/>
      <c r="C19" s="2"/>
      <c r="D19" s="13"/>
      <c r="E19" s="39"/>
      <c r="F19" s="39"/>
      <c r="G19" s="39"/>
      <c r="H19" s="39"/>
      <c r="I19" s="39"/>
      <c r="J19" s="39"/>
      <c r="K19" s="59" t="s">
        <v>56</v>
      </c>
      <c r="L19" s="59"/>
      <c r="M19" s="59"/>
      <c r="N19" s="54" t="s">
        <v>55</v>
      </c>
      <c r="O19" s="54"/>
      <c r="P19" s="1" t="s">
        <v>52</v>
      </c>
      <c r="Q19" s="66"/>
      <c r="R19" s="2">
        <f>(H19+I19+J19)/3</f>
        <v>0</v>
      </c>
      <c r="S19" s="2"/>
      <c r="T19" s="2">
        <f>(H19+I19+J19)/3</f>
        <v>0</v>
      </c>
      <c r="U19" s="2">
        <f>(H19+I19+J19)/3</f>
        <v>0</v>
      </c>
      <c r="V19" s="2"/>
      <c r="W19" s="2"/>
      <c r="X19" s="2"/>
      <c r="Y19" s="52"/>
    </row>
    <row r="20" spans="1:25">
      <c r="A20" s="55" t="s">
        <v>59</v>
      </c>
      <c r="B20" s="55"/>
      <c r="C20" s="55"/>
      <c r="D20" s="55"/>
      <c r="E20" s="56">
        <f>(E4+F4+G4+E5+F5+G5+E6+F6+G6+E7+F7+G7+E8+F8+G8+E9+F9+G9+E10+F10+G10+E11+F11+G11+E12+F12+G12+E13+F13+G13+E14+F14+G14+E15+F15+G15+E16+F16+G16+E17+F17+G17+E18+F18+G18)/18</f>
        <v>0</v>
      </c>
      <c r="F20" s="56"/>
      <c r="G20" s="56"/>
      <c r="H20" s="56">
        <f>(H4+I4+J4+H5+I5+J5+H6+I6+J6+H7+I7+J7+H8+I8+J8+H9+I9+J9+H10+I10+J10+H11+I11+J11+H12+I12+J12+H13+I13+J13+H14+I14+J14+H15+I15+J15+H16+I16+J16+H17+I17+J17+H18+I18+J18+H19+I19+J19)/22</f>
        <v>0</v>
      </c>
      <c r="I20" s="56"/>
      <c r="J20" s="56"/>
      <c r="K20" s="72" t="s">
        <v>60</v>
      </c>
      <c r="L20" s="72"/>
      <c r="M20" s="72"/>
      <c r="N20" s="56">
        <f>(H20+E20)/2</f>
        <v>0</v>
      </c>
      <c r="O20" s="56"/>
      <c r="P20" s="56"/>
      <c r="Q20" s="14"/>
      <c r="R20" s="8">
        <f>(R4+R5+R6+R7+R8+R9+R10+R11+R12+R13+R14+R15+R16+R17+R18+R19)/16</f>
        <v>0</v>
      </c>
      <c r="S20" s="8"/>
      <c r="T20" s="8">
        <f>(T12+T13+T18+T19)/4</f>
        <v>0</v>
      </c>
      <c r="U20" s="8">
        <f>(U4+U5+U6+U7+U8+U9+U10+U11+U12+U13+U14+U15+U16+U17+U18+U19)/16</f>
        <v>0</v>
      </c>
      <c r="V20" s="8">
        <f>(V5+V6+V7)/3</f>
        <v>0</v>
      </c>
      <c r="W20" s="8">
        <f>(W7+W8+W9+W10+W17+W18)/6</f>
        <v>0</v>
      </c>
      <c r="X20" s="8">
        <f>(X4+X5+X6+X7+X8+X9+X15+X16+X17+X10+X18)/11</f>
        <v>0</v>
      </c>
      <c r="Y20" s="8">
        <f>(R20+T20+U20+V20+W20+X20)/6</f>
        <v>0</v>
      </c>
    </row>
    <row r="21" spans="1:25" ht="13.9" customHeight="1">
      <c r="A21" s="1"/>
      <c r="B21" s="1" t="s">
        <v>30</v>
      </c>
      <c r="C21" s="2" t="s">
        <v>20</v>
      </c>
      <c r="D21" s="15" t="s">
        <v>61</v>
      </c>
      <c r="E21" s="39"/>
      <c r="F21" s="39"/>
      <c r="G21" s="39"/>
      <c r="H21" s="40"/>
      <c r="I21" s="39"/>
      <c r="J21" s="39"/>
      <c r="K21" s="57" t="s">
        <v>62</v>
      </c>
      <c r="L21" s="57"/>
      <c r="M21" s="57"/>
      <c r="N21" s="54" t="s">
        <v>27</v>
      </c>
      <c r="O21" s="54"/>
      <c r="P21" s="1" t="s">
        <v>30</v>
      </c>
      <c r="Q21" s="58" t="s">
        <v>63</v>
      </c>
      <c r="R21" s="2">
        <f>(H21+I21+J21)/3</f>
        <v>0</v>
      </c>
      <c r="S21" s="2">
        <f>(E21+F21+G21+H21+I21+J21)/6</f>
        <v>0</v>
      </c>
      <c r="T21" s="2">
        <f>(E21+F21+G21+H21+I21+J21)/6</f>
        <v>0</v>
      </c>
      <c r="U21" s="2">
        <f>(H21+I21+J21)/3</f>
        <v>0</v>
      </c>
      <c r="V21" s="2"/>
      <c r="W21" s="2"/>
      <c r="X21" s="2">
        <f>(H21+I21+J21)/3</f>
        <v>0</v>
      </c>
      <c r="Y21" s="1"/>
    </row>
    <row r="22" spans="1:25" ht="23.25">
      <c r="A22" s="1"/>
      <c r="B22" s="1" t="s">
        <v>30</v>
      </c>
      <c r="C22" s="2" t="s">
        <v>25</v>
      </c>
      <c r="D22" s="7" t="s">
        <v>64</v>
      </c>
      <c r="E22" s="39"/>
      <c r="F22" s="39"/>
      <c r="G22" s="39"/>
      <c r="H22" s="42"/>
      <c r="I22" s="40"/>
      <c r="J22" s="39"/>
      <c r="K22" s="59" t="s">
        <v>65</v>
      </c>
      <c r="L22" s="59"/>
      <c r="M22" s="59"/>
      <c r="N22" s="54" t="s">
        <v>31</v>
      </c>
      <c r="O22" s="54"/>
      <c r="P22" s="1" t="s">
        <v>30</v>
      </c>
      <c r="Q22" s="58"/>
      <c r="R22" s="2">
        <f>(E22+F22+G22+H22+I22+J22)/6</f>
        <v>0</v>
      </c>
      <c r="S22" s="2">
        <f>(E22+F22+G22)/3</f>
        <v>0</v>
      </c>
      <c r="T22" s="2"/>
      <c r="U22" s="2">
        <f>(E22+F22+G22+H22+I22+J22)/6</f>
        <v>0</v>
      </c>
      <c r="V22" s="2"/>
      <c r="W22" s="2"/>
      <c r="X22" s="2">
        <f>(E22+F22+G22+H22+I22+J22)/6</f>
        <v>0</v>
      </c>
      <c r="Y22" s="1"/>
    </row>
    <row r="23" spans="1:25" ht="22.5" customHeight="1">
      <c r="A23" s="1"/>
      <c r="B23" s="1" t="s">
        <v>30</v>
      </c>
      <c r="C23" s="2" t="s">
        <v>22</v>
      </c>
      <c r="D23" s="6" t="s">
        <v>66</v>
      </c>
      <c r="E23" s="39"/>
      <c r="F23" s="39"/>
      <c r="G23" s="39"/>
      <c r="H23" s="40"/>
      <c r="I23" s="39"/>
      <c r="J23" s="39"/>
      <c r="K23" s="57" t="s">
        <v>67</v>
      </c>
      <c r="L23" s="57"/>
      <c r="M23" s="57"/>
      <c r="N23" s="54" t="s">
        <v>35</v>
      </c>
      <c r="O23" s="54"/>
      <c r="P23" s="1" t="s">
        <v>30</v>
      </c>
      <c r="Q23" s="58"/>
      <c r="R23" s="2">
        <f>(H23+I23+J23)/3</f>
        <v>0</v>
      </c>
      <c r="S23" s="2">
        <f>(E23+F23+G23+H23+I23+J23)/6</f>
        <v>0</v>
      </c>
      <c r="T23" s="2">
        <f>(E23+F23+G23+H23+I23+J23)/6</f>
        <v>0</v>
      </c>
      <c r="U23" s="2">
        <f>(H23+I23+J23)/3</f>
        <v>0</v>
      </c>
      <c r="V23" s="2"/>
      <c r="W23" s="2"/>
      <c r="X23" s="2">
        <f>(H23+I23+J23)/3</f>
        <v>0</v>
      </c>
      <c r="Y23" s="1"/>
    </row>
    <row r="24" spans="1:25">
      <c r="A24" s="1"/>
      <c r="B24" s="1" t="s">
        <v>30</v>
      </c>
      <c r="C24" s="2" t="s">
        <v>33</v>
      </c>
      <c r="D24" s="15" t="s">
        <v>68</v>
      </c>
      <c r="E24" s="41"/>
      <c r="F24" s="41"/>
      <c r="G24" s="39"/>
      <c r="H24" s="42"/>
      <c r="I24" s="39"/>
      <c r="J24" s="39"/>
      <c r="K24" s="53" t="s">
        <v>69</v>
      </c>
      <c r="L24" s="53"/>
      <c r="M24" s="53"/>
      <c r="N24" s="54" t="s">
        <v>70</v>
      </c>
      <c r="O24" s="54"/>
      <c r="P24" s="1" t="s">
        <v>30</v>
      </c>
      <c r="Q24" s="58"/>
      <c r="R24" s="2">
        <f>(E24+F24+G24)/3</f>
        <v>0</v>
      </c>
      <c r="S24" s="2">
        <f>(H24+I24+J24)/3</f>
        <v>0</v>
      </c>
      <c r="T24" s="2"/>
      <c r="U24" s="2">
        <f>(H24+I24+J24)/3</f>
        <v>0</v>
      </c>
      <c r="V24" s="2">
        <f>(E24+F24+G24)/3</f>
        <v>0</v>
      </c>
      <c r="W24" s="2"/>
      <c r="X24" s="2">
        <f>(E24+F24+G24+H24+I24+J24)/6</f>
        <v>0</v>
      </c>
      <c r="Y24" s="1"/>
    </row>
    <row r="25" spans="1:25" ht="13.9" customHeight="1">
      <c r="A25" s="1"/>
      <c r="B25" s="1" t="s">
        <v>30</v>
      </c>
      <c r="C25" s="2" t="s">
        <v>38</v>
      </c>
      <c r="D25" s="6" t="s">
        <v>71</v>
      </c>
      <c r="E25" s="41"/>
      <c r="F25" s="41"/>
      <c r="G25" s="41"/>
      <c r="H25" s="40"/>
      <c r="I25" s="39"/>
      <c r="J25" s="39"/>
      <c r="K25" s="60" t="s">
        <v>72</v>
      </c>
      <c r="L25" s="60"/>
      <c r="M25" s="60"/>
      <c r="N25" s="54" t="s">
        <v>40</v>
      </c>
      <c r="O25" s="54"/>
      <c r="P25" s="1" t="s">
        <v>30</v>
      </c>
      <c r="Q25" s="58"/>
      <c r="R25" s="2">
        <f>(E25+F25+G25+H25+I25+J25)/6</f>
        <v>0</v>
      </c>
      <c r="S25" s="2">
        <f>(H25+I25+J25)/3</f>
        <v>0</v>
      </c>
      <c r="T25" s="2"/>
      <c r="U25" s="2">
        <f>(H25+I25+J25)/3</f>
        <v>0</v>
      </c>
      <c r="V25" s="2">
        <f>(E25+F25+G25+H25+I25+J25)/6</f>
        <v>0</v>
      </c>
      <c r="W25" s="2"/>
      <c r="X25" s="2">
        <f>(E25+F25+G25+H25+I25+J25)/6</f>
        <v>0</v>
      </c>
      <c r="Y25" s="52" t="s">
        <v>58</v>
      </c>
    </row>
    <row r="26" spans="1:25">
      <c r="A26" s="1"/>
      <c r="B26" s="1"/>
      <c r="C26" s="2"/>
      <c r="D26" s="1"/>
      <c r="E26" s="39"/>
      <c r="F26" s="39"/>
      <c r="G26" s="39"/>
      <c r="H26" s="40"/>
      <c r="I26" s="40"/>
      <c r="J26" s="40"/>
      <c r="K26" s="53" t="s">
        <v>73</v>
      </c>
      <c r="L26" s="53"/>
      <c r="M26" s="53"/>
      <c r="N26" s="54" t="s">
        <v>42</v>
      </c>
      <c r="O26" s="54"/>
      <c r="P26" s="1" t="s">
        <v>30</v>
      </c>
      <c r="Q26" s="58"/>
      <c r="R26" s="2"/>
      <c r="S26" s="2">
        <f>(H26+I26+J26)/3</f>
        <v>0</v>
      </c>
      <c r="T26" s="2">
        <f>(H26+I26+J26)/3</f>
        <v>0</v>
      </c>
      <c r="U26" s="2">
        <f>(H26+I26+J26)/3</f>
        <v>0</v>
      </c>
      <c r="V26" s="2"/>
      <c r="W26" s="2"/>
      <c r="X26" s="2">
        <f>(H26+I26+J26)/3</f>
        <v>0</v>
      </c>
      <c r="Y26" s="52"/>
    </row>
    <row r="27" spans="1:25">
      <c r="A27" s="55" t="s">
        <v>59</v>
      </c>
      <c r="B27" s="55"/>
      <c r="C27" s="55"/>
      <c r="D27" s="55"/>
      <c r="E27" s="56">
        <f>(E21+F21+G21+E22+F22+G22+E23+F23+G23+E24+F24+G24+E25+F25+G25)/15</f>
        <v>0</v>
      </c>
      <c r="F27" s="56"/>
      <c r="G27" s="56"/>
      <c r="H27" s="56">
        <f>(H21+I21+J21+H22+I22+J22+H23+I23+J23+H24+I24+J24+H25+I25+J25+H26+I26+J26)/9</f>
        <v>0</v>
      </c>
      <c r="I27" s="56"/>
      <c r="J27" s="56"/>
      <c r="K27" s="55" t="s">
        <v>60</v>
      </c>
      <c r="L27" s="55"/>
      <c r="M27" s="55"/>
      <c r="N27" s="56">
        <f>H27</f>
        <v>0</v>
      </c>
      <c r="O27" s="56"/>
      <c r="P27" s="56"/>
      <c r="Q27" s="14"/>
      <c r="R27" s="8">
        <f>(R21+R22+R23+R24+R25)/5</f>
        <v>0</v>
      </c>
      <c r="S27" s="8">
        <f>(S21+S22+S23+S24+S25+S26)/6</f>
        <v>0</v>
      </c>
      <c r="T27" s="8">
        <f>(T21+T23+T26)/3</f>
        <v>0</v>
      </c>
      <c r="U27" s="8">
        <f>(U21+U22+U23+U24+U25)/5</f>
        <v>0</v>
      </c>
      <c r="V27" s="8">
        <f>(V24+V25)/2</f>
        <v>0</v>
      </c>
      <c r="W27" s="8"/>
      <c r="X27" s="8">
        <f>(X21+X22+X23+X24+X25+X26)/6</f>
        <v>0</v>
      </c>
      <c r="Y27" s="8">
        <f>(R27+S27+T27+U27+V27+X27)/6</f>
        <v>0</v>
      </c>
    </row>
  </sheetData>
  <mergeCells count="77">
    <mergeCell ref="A1:A3"/>
    <mergeCell ref="B1:B3"/>
    <mergeCell ref="C1:C3"/>
    <mergeCell ref="D1:D3"/>
    <mergeCell ref="E1:J1"/>
    <mergeCell ref="E2:G2"/>
    <mergeCell ref="H2:J2"/>
    <mergeCell ref="K1:M3"/>
    <mergeCell ref="N1:O3"/>
    <mergeCell ref="P1:P3"/>
    <mergeCell ref="Q1:Q19"/>
    <mergeCell ref="R1:X1"/>
    <mergeCell ref="R2:R3"/>
    <mergeCell ref="S2:S3"/>
    <mergeCell ref="T2:T3"/>
    <mergeCell ref="U2:U3"/>
    <mergeCell ref="V2:V3"/>
    <mergeCell ref="W2:W3"/>
    <mergeCell ref="X2:X3"/>
    <mergeCell ref="K4:M4"/>
    <mergeCell ref="N4:O4"/>
    <mergeCell ref="K5:M5"/>
    <mergeCell ref="N5:O5"/>
    <mergeCell ref="Y5:Y6"/>
    <mergeCell ref="K6:M6"/>
    <mergeCell ref="N6:O6"/>
    <mergeCell ref="K7:M7"/>
    <mergeCell ref="N7:O7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K15:M15"/>
    <mergeCell ref="N15:O15"/>
    <mergeCell ref="K16:M16"/>
    <mergeCell ref="N16:O16"/>
    <mergeCell ref="K17:M17"/>
    <mergeCell ref="N17:O17"/>
    <mergeCell ref="K18:M18"/>
    <mergeCell ref="N18:O18"/>
    <mergeCell ref="Y18:Y19"/>
    <mergeCell ref="K19:M19"/>
    <mergeCell ref="N19:O19"/>
    <mergeCell ref="A20:D20"/>
    <mergeCell ref="E20:G20"/>
    <mergeCell ref="H20:J20"/>
    <mergeCell ref="K20:M20"/>
    <mergeCell ref="N20:P20"/>
    <mergeCell ref="K21:M21"/>
    <mergeCell ref="N21:O21"/>
    <mergeCell ref="Q21:Q26"/>
    <mergeCell ref="K22:M22"/>
    <mergeCell ref="N22:O22"/>
    <mergeCell ref="K23:M23"/>
    <mergeCell ref="N23:O23"/>
    <mergeCell ref="K24:M24"/>
    <mergeCell ref="N24:O24"/>
    <mergeCell ref="K25:M25"/>
    <mergeCell ref="N25:O25"/>
    <mergeCell ref="Y25:Y26"/>
    <mergeCell ref="K26:M26"/>
    <mergeCell ref="N26:O26"/>
    <mergeCell ref="A27:D27"/>
    <mergeCell ref="E27:G27"/>
    <mergeCell ref="H27:J27"/>
    <mergeCell ref="K27:M27"/>
    <mergeCell ref="N27:P2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ignoredErrors>
    <ignoredError sqref="U12 R22:S22 U22 X22:X23 X16:X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Normal="100" workbookViewId="0">
      <selection activeCell="E10" sqref="E10"/>
    </sheetView>
  </sheetViews>
  <sheetFormatPr baseColWidth="10" defaultColWidth="9.140625" defaultRowHeight="15"/>
  <cols>
    <col min="1" max="1" width="6.140625"/>
    <col min="2" max="2" width="4.42578125"/>
    <col min="3" max="3" width="47" customWidth="1"/>
    <col min="4" max="4" width="12.28515625"/>
    <col min="5" max="6" width="4.28515625"/>
    <col min="7" max="7" width="4"/>
    <col min="8" max="8" width="3.85546875"/>
    <col min="9" max="9" width="11.5703125"/>
    <col min="10" max="11" width="19.85546875" customWidth="1"/>
    <col min="12" max="12" width="19.5703125" customWidth="1"/>
    <col min="13" max="13" width="18.42578125" customWidth="1"/>
    <col min="14" max="1025" width="11.5703125"/>
  </cols>
  <sheetData>
    <row r="1" spans="1:13" ht="22.5" customHeight="1">
      <c r="A1" s="92" t="s">
        <v>1</v>
      </c>
      <c r="B1" s="93" t="s">
        <v>2</v>
      </c>
      <c r="C1" s="93"/>
      <c r="D1" s="94" t="s">
        <v>3</v>
      </c>
      <c r="E1" s="95" t="s">
        <v>4</v>
      </c>
      <c r="F1" s="95"/>
      <c r="G1" s="95"/>
      <c r="H1" s="1"/>
    </row>
    <row r="2" spans="1:13">
      <c r="A2" s="92"/>
      <c r="B2" s="93"/>
      <c r="C2" s="93"/>
      <c r="D2" s="94"/>
      <c r="E2" s="96" t="s">
        <v>74</v>
      </c>
      <c r="F2" s="96"/>
      <c r="G2" s="96"/>
      <c r="H2" s="25"/>
      <c r="I2" s="84" t="s">
        <v>108</v>
      </c>
      <c r="J2" s="84"/>
      <c r="K2" s="84"/>
      <c r="L2" s="84"/>
      <c r="M2" s="84"/>
    </row>
    <row r="3" spans="1:13" ht="21" customHeight="1">
      <c r="A3" s="92"/>
      <c r="B3" s="93"/>
      <c r="C3" s="93"/>
      <c r="D3" s="94"/>
      <c r="E3" s="51" t="s">
        <v>16</v>
      </c>
      <c r="F3" s="51" t="s">
        <v>17</v>
      </c>
      <c r="G3" s="51" t="s">
        <v>18</v>
      </c>
      <c r="H3" s="25"/>
      <c r="I3" s="50" t="s">
        <v>107</v>
      </c>
      <c r="J3" s="26" t="s">
        <v>124</v>
      </c>
      <c r="K3" s="26" t="s">
        <v>125</v>
      </c>
      <c r="L3" s="26" t="s">
        <v>126</v>
      </c>
      <c r="M3" s="26" t="s">
        <v>127</v>
      </c>
    </row>
    <row r="4" spans="1:13" ht="20.25" customHeight="1">
      <c r="A4" s="31" t="s">
        <v>19</v>
      </c>
      <c r="B4" s="4" t="s">
        <v>20</v>
      </c>
      <c r="C4" s="10" t="s">
        <v>75</v>
      </c>
      <c r="D4" s="5" t="s">
        <v>21</v>
      </c>
      <c r="E4" s="2"/>
      <c r="F4" s="2"/>
      <c r="G4" s="2"/>
      <c r="H4" s="82" t="s">
        <v>76</v>
      </c>
      <c r="I4" s="86" t="s">
        <v>109</v>
      </c>
      <c r="J4" s="79" t="s">
        <v>110</v>
      </c>
      <c r="K4" s="79" t="s">
        <v>111</v>
      </c>
      <c r="L4" s="79" t="s">
        <v>112</v>
      </c>
      <c r="M4" s="79" t="s">
        <v>113</v>
      </c>
    </row>
    <row r="5" spans="1:13" ht="31.5" customHeight="1">
      <c r="A5" s="31" t="s">
        <v>19</v>
      </c>
      <c r="B5" s="4" t="s">
        <v>25</v>
      </c>
      <c r="C5" s="10" t="s">
        <v>77</v>
      </c>
      <c r="D5" s="7" t="s">
        <v>78</v>
      </c>
      <c r="E5" s="2"/>
      <c r="F5" s="2"/>
      <c r="G5" s="17"/>
      <c r="H5" s="82"/>
      <c r="I5" s="86"/>
      <c r="J5" s="81"/>
      <c r="K5" s="81"/>
      <c r="L5" s="81"/>
      <c r="M5" s="81"/>
    </row>
    <row r="6" spans="1:13" ht="28.5" customHeight="1">
      <c r="A6" s="31" t="s">
        <v>19</v>
      </c>
      <c r="B6" s="4" t="s">
        <v>22</v>
      </c>
      <c r="C6" s="27" t="s">
        <v>79</v>
      </c>
      <c r="D6" s="7" t="s">
        <v>29</v>
      </c>
      <c r="E6" s="17"/>
      <c r="F6" s="17"/>
      <c r="G6" s="17"/>
      <c r="H6" s="82"/>
      <c r="I6" s="87" t="s">
        <v>114</v>
      </c>
      <c r="J6" s="85" t="s">
        <v>115</v>
      </c>
      <c r="K6" s="85" t="s">
        <v>116</v>
      </c>
      <c r="L6" s="85" t="s">
        <v>117</v>
      </c>
      <c r="M6" s="85" t="s">
        <v>118</v>
      </c>
    </row>
    <row r="7" spans="1:13" ht="31.5" customHeight="1">
      <c r="A7" s="31" t="s">
        <v>19</v>
      </c>
      <c r="B7" s="4" t="s">
        <v>27</v>
      </c>
      <c r="C7" s="10" t="s">
        <v>80</v>
      </c>
      <c r="D7" s="7" t="s">
        <v>81</v>
      </c>
      <c r="E7" s="16"/>
      <c r="F7" s="16"/>
      <c r="G7" s="16"/>
      <c r="H7" s="82"/>
      <c r="I7" s="88"/>
      <c r="J7" s="85"/>
      <c r="K7" s="85"/>
      <c r="L7" s="85"/>
      <c r="M7" s="85"/>
    </row>
    <row r="8" spans="1:13" ht="23.25" customHeight="1">
      <c r="A8" s="32" t="s">
        <v>30</v>
      </c>
      <c r="B8" s="4" t="s">
        <v>31</v>
      </c>
      <c r="C8" s="10" t="s">
        <v>82</v>
      </c>
      <c r="D8" s="7" t="s">
        <v>32</v>
      </c>
      <c r="E8" s="2"/>
      <c r="F8" s="2"/>
      <c r="G8" s="2"/>
      <c r="H8" s="82"/>
      <c r="I8" s="89" t="s">
        <v>119</v>
      </c>
      <c r="J8" s="79" t="s">
        <v>120</v>
      </c>
      <c r="K8" s="76" t="s">
        <v>121</v>
      </c>
      <c r="L8" s="79" t="s">
        <v>122</v>
      </c>
      <c r="M8" s="79" t="s">
        <v>123</v>
      </c>
    </row>
    <row r="9" spans="1:13" ht="21.75" customHeight="1">
      <c r="A9" s="32" t="s">
        <v>30</v>
      </c>
      <c r="B9" s="4" t="s">
        <v>33</v>
      </c>
      <c r="C9" s="10" t="s">
        <v>83</v>
      </c>
      <c r="D9" s="7" t="s">
        <v>34</v>
      </c>
      <c r="E9" s="2"/>
      <c r="F9" s="2"/>
      <c r="G9" s="2"/>
      <c r="H9" s="82"/>
      <c r="I9" s="90"/>
      <c r="J9" s="80"/>
      <c r="K9" s="77"/>
      <c r="L9" s="80"/>
      <c r="M9" s="80"/>
    </row>
    <row r="10" spans="1:13" ht="28.5" customHeight="1">
      <c r="A10" s="32" t="s">
        <v>30</v>
      </c>
      <c r="B10" s="4" t="s">
        <v>35</v>
      </c>
      <c r="C10" s="27" t="s">
        <v>84</v>
      </c>
      <c r="D10" s="9" t="s">
        <v>85</v>
      </c>
      <c r="E10" s="16"/>
      <c r="F10" s="1"/>
      <c r="G10" s="17"/>
      <c r="H10" s="82"/>
      <c r="I10" s="91"/>
      <c r="J10" s="81"/>
      <c r="K10" s="78"/>
      <c r="L10" s="81"/>
      <c r="M10" s="81"/>
    </row>
    <row r="11" spans="1:13" ht="55.5" customHeight="1">
      <c r="A11" s="33" t="s">
        <v>37</v>
      </c>
      <c r="B11" s="4" t="s">
        <v>38</v>
      </c>
      <c r="C11" s="10" t="s">
        <v>86</v>
      </c>
      <c r="D11" s="5" t="s">
        <v>39</v>
      </c>
      <c r="E11" s="17"/>
      <c r="F11" s="17"/>
      <c r="G11" s="17"/>
      <c r="H11" s="82"/>
      <c r="I11" s="34" t="s">
        <v>162</v>
      </c>
      <c r="J11" s="27" t="s">
        <v>128</v>
      </c>
      <c r="K11" s="27" t="s">
        <v>129</v>
      </c>
      <c r="L11" s="27" t="s">
        <v>130</v>
      </c>
      <c r="M11" s="27" t="s">
        <v>131</v>
      </c>
    </row>
    <row r="12" spans="1:13" ht="45" customHeight="1">
      <c r="A12" s="33" t="s">
        <v>37</v>
      </c>
      <c r="B12" s="4" t="s">
        <v>40</v>
      </c>
      <c r="C12" s="10" t="s">
        <v>87</v>
      </c>
      <c r="D12" s="22" t="s">
        <v>41</v>
      </c>
      <c r="E12" s="17"/>
      <c r="F12" s="2"/>
      <c r="G12" s="2"/>
      <c r="H12" s="82"/>
      <c r="I12" s="34" t="s">
        <v>132</v>
      </c>
      <c r="J12" s="27" t="s">
        <v>133</v>
      </c>
      <c r="K12" s="27" t="s">
        <v>134</v>
      </c>
      <c r="L12" s="27" t="s">
        <v>135</v>
      </c>
      <c r="M12" s="27" t="s">
        <v>136</v>
      </c>
    </row>
    <row r="13" spans="1:13" ht="47.25" customHeight="1">
      <c r="A13" s="33" t="s">
        <v>37</v>
      </c>
      <c r="B13" s="4" t="s">
        <v>42</v>
      </c>
      <c r="C13" s="27" t="s">
        <v>88</v>
      </c>
      <c r="D13" s="5" t="s">
        <v>89</v>
      </c>
      <c r="E13" s="2"/>
      <c r="F13" s="2"/>
      <c r="G13" s="2"/>
      <c r="H13" s="82"/>
      <c r="I13" s="34" t="s">
        <v>163</v>
      </c>
      <c r="J13" s="27" t="s">
        <v>137</v>
      </c>
      <c r="K13" s="27" t="s">
        <v>138</v>
      </c>
      <c r="L13" s="27" t="s">
        <v>139</v>
      </c>
      <c r="M13" s="27" t="s">
        <v>140</v>
      </c>
    </row>
    <row r="14" spans="1:13" ht="44.25" customHeight="1">
      <c r="A14" s="33" t="s">
        <v>37</v>
      </c>
      <c r="B14" s="4" t="s">
        <v>44</v>
      </c>
      <c r="C14" s="29" t="s">
        <v>90</v>
      </c>
      <c r="D14" s="5" t="s">
        <v>45</v>
      </c>
      <c r="E14" s="16"/>
      <c r="F14" s="16"/>
      <c r="G14" s="16"/>
      <c r="H14" s="82"/>
      <c r="I14" s="34" t="s">
        <v>164</v>
      </c>
      <c r="J14" s="27" t="s">
        <v>141</v>
      </c>
      <c r="K14" s="27" t="s">
        <v>142</v>
      </c>
      <c r="L14" s="27" t="s">
        <v>143</v>
      </c>
      <c r="M14" s="27" t="s">
        <v>144</v>
      </c>
    </row>
    <row r="15" spans="1:13" ht="45.75" customHeight="1">
      <c r="A15" s="33" t="s">
        <v>37</v>
      </c>
      <c r="B15" s="4" t="s">
        <v>46</v>
      </c>
      <c r="C15" s="27" t="s">
        <v>91</v>
      </c>
      <c r="D15" s="22" t="s">
        <v>92</v>
      </c>
      <c r="E15" s="2"/>
      <c r="F15" s="2"/>
      <c r="G15" s="2"/>
      <c r="H15" s="82"/>
      <c r="I15" s="34" t="s">
        <v>161</v>
      </c>
      <c r="J15" s="27" t="s">
        <v>145</v>
      </c>
      <c r="K15" s="27" t="s">
        <v>146</v>
      </c>
      <c r="L15" s="27" t="s">
        <v>147</v>
      </c>
      <c r="M15" s="27" t="s">
        <v>148</v>
      </c>
    </row>
    <row r="16" spans="1:13" ht="54" customHeight="1">
      <c r="A16" s="33" t="s">
        <v>37</v>
      </c>
      <c r="B16" s="4" t="s">
        <v>48</v>
      </c>
      <c r="C16" s="10" t="s">
        <v>93</v>
      </c>
      <c r="D16" s="5" t="s">
        <v>49</v>
      </c>
      <c r="E16" s="2"/>
      <c r="F16" s="2"/>
      <c r="G16" s="2"/>
      <c r="H16" s="82"/>
      <c r="I16" s="34" t="s">
        <v>165</v>
      </c>
      <c r="J16" s="27" t="s">
        <v>149</v>
      </c>
      <c r="K16" s="27" t="s">
        <v>150</v>
      </c>
      <c r="L16" s="27" t="s">
        <v>151</v>
      </c>
      <c r="M16" s="27" t="s">
        <v>152</v>
      </c>
    </row>
    <row r="17" spans="1:13" ht="73.5" customHeight="1">
      <c r="A17" s="33" t="s">
        <v>37</v>
      </c>
      <c r="B17" s="4" t="s">
        <v>50</v>
      </c>
      <c r="C17" s="27" t="s">
        <v>94</v>
      </c>
      <c r="D17" s="22" t="s">
        <v>95</v>
      </c>
      <c r="E17" s="2"/>
      <c r="F17" s="2"/>
      <c r="G17" s="2"/>
      <c r="H17" s="82"/>
      <c r="I17" s="34" t="s">
        <v>166</v>
      </c>
      <c r="J17" s="27" t="s">
        <v>153</v>
      </c>
      <c r="K17" s="27" t="s">
        <v>154</v>
      </c>
      <c r="L17" s="27" t="s">
        <v>155</v>
      </c>
      <c r="M17" s="27" t="s">
        <v>156</v>
      </c>
    </row>
    <row r="18" spans="1:13" ht="40.5" customHeight="1">
      <c r="A18" s="33"/>
      <c r="B18" s="4"/>
      <c r="C18" s="27"/>
      <c r="D18" s="22"/>
      <c r="E18" s="2"/>
      <c r="F18" s="2"/>
      <c r="G18" s="2"/>
      <c r="H18" s="82"/>
      <c r="I18" s="34" t="s">
        <v>167</v>
      </c>
      <c r="J18" s="27" t="s">
        <v>159</v>
      </c>
      <c r="K18" s="27" t="s">
        <v>157</v>
      </c>
      <c r="L18" s="27" t="s">
        <v>158</v>
      </c>
      <c r="M18" s="27" t="s">
        <v>160</v>
      </c>
    </row>
    <row r="19" spans="1:13" ht="55.5" customHeight="1">
      <c r="A19" s="35" t="s">
        <v>52</v>
      </c>
      <c r="B19" s="4" t="s">
        <v>53</v>
      </c>
      <c r="C19" s="27" t="s">
        <v>96</v>
      </c>
      <c r="D19" s="22" t="s">
        <v>97</v>
      </c>
      <c r="E19" s="2"/>
      <c r="F19" s="2"/>
      <c r="G19" s="2"/>
      <c r="H19" s="82"/>
      <c r="I19" s="36" t="s">
        <v>168</v>
      </c>
      <c r="J19" s="27" t="s">
        <v>170</v>
      </c>
      <c r="K19" s="27" t="s">
        <v>171</v>
      </c>
      <c r="L19" s="27" t="s">
        <v>172</v>
      </c>
      <c r="M19" s="27" t="s">
        <v>173</v>
      </c>
    </row>
    <row r="20" spans="1:13" ht="91.5" customHeight="1">
      <c r="A20" s="35" t="s">
        <v>52</v>
      </c>
      <c r="B20" s="2" t="s">
        <v>55</v>
      </c>
      <c r="C20" s="27" t="s">
        <v>98</v>
      </c>
      <c r="D20" s="23" t="s">
        <v>56</v>
      </c>
      <c r="E20" s="1"/>
      <c r="F20" s="1"/>
      <c r="G20" s="1"/>
      <c r="H20" s="82"/>
      <c r="I20" s="36" t="s">
        <v>169</v>
      </c>
      <c r="J20" s="27" t="s">
        <v>174</v>
      </c>
      <c r="K20" s="27" t="s">
        <v>175</v>
      </c>
      <c r="L20" s="27" t="s">
        <v>176</v>
      </c>
      <c r="M20" s="28" t="s">
        <v>177</v>
      </c>
    </row>
    <row r="21" spans="1:13">
      <c r="A21" s="1"/>
      <c r="B21" s="1"/>
      <c r="C21" s="30"/>
      <c r="D21" s="1"/>
      <c r="E21" s="83">
        <f>((E4+F4+G4+E5+F5+G5+E6+F6+G6+E7+F7+G7+E8+F8+G8+E9+F9+G9+E10+F10+G10+E11+F11+G11+E12+F12+G12+E13+F13+G13+E14+F14+G14+E15+F15+G15+E16+F16+G16+E17+F17+G17+E19+F19+G19+E20+F20+G20)/48)*0.6</f>
        <v>0</v>
      </c>
      <c r="F21" s="83"/>
      <c r="G21" s="83"/>
      <c r="H21" s="25"/>
      <c r="I21" s="1"/>
      <c r="J21" s="1"/>
      <c r="K21" s="1"/>
      <c r="L21" s="1"/>
      <c r="M21" s="1"/>
    </row>
    <row r="22" spans="1:13" ht="27" customHeight="1">
      <c r="A22" s="37" t="s">
        <v>30</v>
      </c>
      <c r="B22" s="2" t="s">
        <v>44</v>
      </c>
      <c r="C22" s="27" t="s">
        <v>99</v>
      </c>
      <c r="D22" s="7" t="s">
        <v>100</v>
      </c>
      <c r="E22" s="1"/>
      <c r="F22" s="1"/>
      <c r="G22" s="1"/>
      <c r="H22" s="82" t="s">
        <v>63</v>
      </c>
      <c r="I22" s="38" t="s">
        <v>178</v>
      </c>
      <c r="J22" s="27" t="s">
        <v>183</v>
      </c>
      <c r="K22" s="27" t="s">
        <v>184</v>
      </c>
      <c r="L22" s="27" t="s">
        <v>185</v>
      </c>
      <c r="M22" s="27" t="s">
        <v>186</v>
      </c>
    </row>
    <row r="23" spans="1:13" ht="55.5" customHeight="1">
      <c r="A23" s="37" t="s">
        <v>30</v>
      </c>
      <c r="B23" s="2" t="s">
        <v>46</v>
      </c>
      <c r="C23" s="10" t="s">
        <v>101</v>
      </c>
      <c r="D23" s="24" t="s">
        <v>102</v>
      </c>
      <c r="E23" s="1"/>
      <c r="F23" s="1"/>
      <c r="G23" s="1"/>
      <c r="H23" s="82"/>
      <c r="I23" s="38" t="s">
        <v>179</v>
      </c>
      <c r="J23" s="27" t="s">
        <v>187</v>
      </c>
      <c r="K23" s="27" t="s">
        <v>188</v>
      </c>
      <c r="L23" s="27" t="s">
        <v>189</v>
      </c>
      <c r="M23" s="27" t="s">
        <v>190</v>
      </c>
    </row>
    <row r="24" spans="1:13" ht="59.25" customHeight="1">
      <c r="A24" s="37" t="s">
        <v>30</v>
      </c>
      <c r="B24" s="2" t="s">
        <v>48</v>
      </c>
      <c r="C24" s="27" t="s">
        <v>103</v>
      </c>
      <c r="D24" s="7" t="s">
        <v>104</v>
      </c>
      <c r="E24" s="1"/>
      <c r="F24" s="1"/>
      <c r="G24" s="1"/>
      <c r="H24" s="82"/>
      <c r="I24" s="38" t="s">
        <v>180</v>
      </c>
      <c r="J24" s="27" t="s">
        <v>191</v>
      </c>
      <c r="K24" s="27" t="s">
        <v>192</v>
      </c>
      <c r="L24" s="27" t="s">
        <v>193</v>
      </c>
      <c r="M24" s="27" t="s">
        <v>194</v>
      </c>
    </row>
    <row r="25" spans="1:13" ht="54.75" customHeight="1">
      <c r="A25" s="37" t="s">
        <v>30</v>
      </c>
      <c r="B25" s="2" t="s">
        <v>50</v>
      </c>
      <c r="C25" s="27" t="s">
        <v>105</v>
      </c>
      <c r="D25" s="24" t="s">
        <v>106</v>
      </c>
      <c r="E25" s="1"/>
      <c r="F25" s="1"/>
      <c r="G25" s="1"/>
      <c r="H25" s="82"/>
      <c r="I25" s="38" t="s">
        <v>181</v>
      </c>
      <c r="J25" s="27" t="s">
        <v>195</v>
      </c>
      <c r="K25" s="27" t="s">
        <v>196</v>
      </c>
      <c r="L25" s="27" t="s">
        <v>197</v>
      </c>
      <c r="M25" s="27" t="s">
        <v>198</v>
      </c>
    </row>
    <row r="26" spans="1:13" ht="50.25" customHeight="1">
      <c r="A26" s="37"/>
      <c r="B26" s="1"/>
      <c r="C26" s="1"/>
      <c r="D26" s="1"/>
      <c r="E26" s="83">
        <f>((E22+F22+G22+E23+F23+G23+E24+F24+G24+E25+F25+G25)/12)*0.4</f>
        <v>0</v>
      </c>
      <c r="F26" s="83"/>
      <c r="G26" s="83"/>
      <c r="H26" s="25"/>
      <c r="I26" s="38" t="s">
        <v>182</v>
      </c>
      <c r="J26" s="27" t="s">
        <v>199</v>
      </c>
      <c r="K26" s="27" t="s">
        <v>200</v>
      </c>
      <c r="L26" s="27" t="s">
        <v>201</v>
      </c>
      <c r="M26" s="27" t="s">
        <v>202</v>
      </c>
    </row>
  </sheetData>
  <mergeCells count="25">
    <mergeCell ref="A1:A3"/>
    <mergeCell ref="B1:C3"/>
    <mergeCell ref="D1:D3"/>
    <mergeCell ref="E1:G1"/>
    <mergeCell ref="E2:G2"/>
    <mergeCell ref="H22:H25"/>
    <mergeCell ref="E26:G26"/>
    <mergeCell ref="I2:M2"/>
    <mergeCell ref="J4:J5"/>
    <mergeCell ref="K4:K5"/>
    <mergeCell ref="J6:J7"/>
    <mergeCell ref="K6:K7"/>
    <mergeCell ref="I4:I5"/>
    <mergeCell ref="I6:I7"/>
    <mergeCell ref="L4:L5"/>
    <mergeCell ref="M4:M5"/>
    <mergeCell ref="L6:L7"/>
    <mergeCell ref="M6:M7"/>
    <mergeCell ref="I8:I10"/>
    <mergeCell ref="J8:J10"/>
    <mergeCell ref="K8:K10"/>
    <mergeCell ref="L8:L10"/>
    <mergeCell ref="M8:M10"/>
    <mergeCell ref="H4:H20"/>
    <mergeCell ref="E21:G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ALUMNO1</vt:lpstr>
      <vt:lpstr>ALUMNO2</vt:lpstr>
      <vt:lpstr>ALUMNO3</vt:lpstr>
      <vt:lpstr>ALUMNO4</vt:lpstr>
      <vt:lpstr>ALUMNO5</vt:lpstr>
      <vt:lpstr>ALUMNO6</vt:lpstr>
      <vt:lpstr>ALUMNO7</vt:lpstr>
      <vt:lpstr>Unidad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65</cp:revision>
  <cp:lastPrinted>2016-12-30T10:24:21Z</cp:lastPrinted>
  <dcterms:created xsi:type="dcterms:W3CDTF">2016-12-28T12:35:07Z</dcterms:created>
  <dcterms:modified xsi:type="dcterms:W3CDTF">2018-04-22T11:40:31Z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