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FP-DUAL PROYECTO II\"/>
    </mc:Choice>
  </mc:AlternateContent>
  <bookViews>
    <workbookView xWindow="0" yWindow="0" windowWidth="20400" windowHeight="7620"/>
  </bookViews>
  <sheets>
    <sheet name="PRINCIPAL" sheetId="5" r:id="rId1"/>
    <sheet name="PROYECTO  I - 1º CURSO" sheetId="1" r:id="rId2"/>
    <sheet name="PROYECTO I - 2º CURSO" sheetId="2" r:id="rId3"/>
    <sheet name="PROYECTO II - 1º CURSO" sheetId="3" r:id="rId4"/>
    <sheet name="PROYECTO II - 2º CURSO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B46" i="3"/>
  <c r="D38" i="3"/>
  <c r="D53" i="3" s="1"/>
  <c r="C38" i="3"/>
  <c r="C53" i="3" s="1"/>
  <c r="B38" i="3"/>
  <c r="B53" i="3" s="1"/>
  <c r="D37" i="3"/>
  <c r="D52" i="3" s="1"/>
  <c r="C37" i="3"/>
  <c r="C52" i="3" s="1"/>
  <c r="B37" i="3"/>
  <c r="B52" i="3" s="1"/>
  <c r="D36" i="3"/>
  <c r="D51" i="3" s="1"/>
  <c r="C36" i="3"/>
  <c r="C51" i="3" s="1"/>
  <c r="B36" i="3"/>
  <c r="B51" i="3" s="1"/>
  <c r="D35" i="3"/>
  <c r="D50" i="3" s="1"/>
  <c r="C35" i="3"/>
  <c r="C50" i="3" s="1"/>
  <c r="B35" i="3"/>
  <c r="B50" i="3" s="1"/>
  <c r="D34" i="3"/>
  <c r="D49" i="3" s="1"/>
  <c r="C34" i="3"/>
  <c r="C49" i="3" s="1"/>
  <c r="B34" i="3"/>
  <c r="B49" i="3" s="1"/>
  <c r="D33" i="3"/>
  <c r="C33" i="3"/>
  <c r="C48" i="3" s="1"/>
  <c r="B33" i="3"/>
  <c r="B48" i="3" s="1"/>
  <c r="D32" i="3"/>
  <c r="D47" i="3" s="1"/>
  <c r="C32" i="3"/>
  <c r="C47" i="3" s="1"/>
  <c r="B32" i="3"/>
  <c r="B47" i="3" s="1"/>
  <c r="D31" i="3"/>
  <c r="D46" i="3" s="1"/>
  <c r="C31" i="3"/>
  <c r="C46" i="3" s="1"/>
  <c r="B31" i="3"/>
  <c r="Z53" i="3"/>
  <c r="Z52" i="3"/>
  <c r="Z51" i="3"/>
  <c r="Z50" i="3"/>
  <c r="Z49" i="3"/>
  <c r="Z48" i="3"/>
  <c r="Z47" i="3"/>
  <c r="Z46" i="3"/>
  <c r="K39" i="3"/>
  <c r="K54" i="3" s="1"/>
  <c r="J39" i="3"/>
  <c r="J54" i="3" s="1"/>
  <c r="F39" i="3"/>
  <c r="F54" i="3" s="1"/>
  <c r="Z38" i="3"/>
  <c r="Z37" i="3"/>
  <c r="Z36" i="3"/>
  <c r="Z35" i="3"/>
  <c r="Z34" i="3"/>
  <c r="Z33" i="3"/>
  <c r="Z32" i="3"/>
  <c r="Z31" i="3"/>
  <c r="N24" i="3"/>
  <c r="X22" i="3" s="1"/>
  <c r="M24" i="3"/>
  <c r="M39" i="3" s="1"/>
  <c r="M54" i="3" s="1"/>
  <c r="K24" i="3"/>
  <c r="H24" i="3"/>
  <c r="X38" i="3" s="1"/>
  <c r="F24" i="3"/>
  <c r="V50" i="3" s="1"/>
  <c r="E24" i="3"/>
  <c r="U53" i="3" s="1"/>
  <c r="Z23" i="3"/>
  <c r="Z22" i="3"/>
  <c r="Z21" i="3"/>
  <c r="Z20" i="3"/>
  <c r="U20" i="3"/>
  <c r="Z19" i="3"/>
  <c r="Z18" i="3"/>
  <c r="Z17" i="3"/>
  <c r="Z16" i="3"/>
  <c r="U16" i="3"/>
  <c r="F12" i="3"/>
  <c r="K11" i="3"/>
  <c r="L24" i="3" s="1"/>
  <c r="J11" i="3"/>
  <c r="K10" i="3"/>
  <c r="J10" i="3"/>
  <c r="G24" i="3" s="1"/>
  <c r="K9" i="3"/>
  <c r="J9" i="3"/>
  <c r="K8" i="3"/>
  <c r="O24" i="3" s="1"/>
  <c r="O39" i="3" s="1"/>
  <c r="O54" i="3" s="1"/>
  <c r="J8" i="3"/>
  <c r="I24" i="3" s="1"/>
  <c r="D23" i="4"/>
  <c r="D37" i="4" s="1"/>
  <c r="D51" i="4" s="1"/>
  <c r="C23" i="4"/>
  <c r="B23" i="4"/>
  <c r="B37" i="4" s="1"/>
  <c r="B51" i="4" s="1"/>
  <c r="D22" i="4"/>
  <c r="D36" i="4" s="1"/>
  <c r="D50" i="4" s="1"/>
  <c r="C22" i="4"/>
  <c r="B22" i="4"/>
  <c r="D21" i="4"/>
  <c r="D35" i="4" s="1"/>
  <c r="D49" i="4" s="1"/>
  <c r="C21" i="4"/>
  <c r="C35" i="4" s="1"/>
  <c r="C49" i="4" s="1"/>
  <c r="B21" i="4"/>
  <c r="B35" i="4" s="1"/>
  <c r="B49" i="4" s="1"/>
  <c r="D20" i="4"/>
  <c r="C20" i="4"/>
  <c r="C34" i="4" s="1"/>
  <c r="C48" i="4" s="1"/>
  <c r="B20" i="4"/>
  <c r="D19" i="4"/>
  <c r="C19" i="4"/>
  <c r="B19" i="4"/>
  <c r="B33" i="4" s="1"/>
  <c r="B47" i="4" s="1"/>
  <c r="D18" i="4"/>
  <c r="D32" i="4" s="1"/>
  <c r="D46" i="4" s="1"/>
  <c r="C18" i="4"/>
  <c r="C32" i="4" s="1"/>
  <c r="C46" i="4" s="1"/>
  <c r="B18" i="4"/>
  <c r="D17" i="4"/>
  <c r="D31" i="4" s="1"/>
  <c r="D45" i="4" s="1"/>
  <c r="C17" i="4"/>
  <c r="B17" i="4"/>
  <c r="D16" i="4"/>
  <c r="D30" i="4" s="1"/>
  <c r="D44" i="4" s="1"/>
  <c r="C16" i="4"/>
  <c r="C30" i="4" s="1"/>
  <c r="C44" i="4" s="1"/>
  <c r="B16" i="4"/>
  <c r="B30" i="4" s="1"/>
  <c r="B44" i="4" s="1"/>
  <c r="Z51" i="4"/>
  <c r="Z50" i="4"/>
  <c r="Z49" i="4"/>
  <c r="Z48" i="4"/>
  <c r="Z47" i="4"/>
  <c r="Z46" i="4"/>
  <c r="Z45" i="4"/>
  <c r="Z44" i="4"/>
  <c r="O38" i="4"/>
  <c r="O52" i="4" s="1"/>
  <c r="K38" i="4"/>
  <c r="K52" i="4" s="1"/>
  <c r="J38" i="4"/>
  <c r="J52" i="4" s="1"/>
  <c r="Z37" i="4"/>
  <c r="Z36" i="4"/>
  <c r="B36" i="4"/>
  <c r="B50" i="4" s="1"/>
  <c r="Z35" i="4"/>
  <c r="Z34" i="4"/>
  <c r="D34" i="4"/>
  <c r="D48" i="4" s="1"/>
  <c r="Z33" i="4"/>
  <c r="Z32" i="4"/>
  <c r="B32" i="4"/>
  <c r="B46" i="4" s="1"/>
  <c r="Z31" i="4"/>
  <c r="C31" i="4"/>
  <c r="C45" i="4" s="1"/>
  <c r="Z30" i="4"/>
  <c r="O24" i="4"/>
  <c r="N24" i="4"/>
  <c r="N38" i="4" s="1"/>
  <c r="N52" i="4" s="1"/>
  <c r="L24" i="4"/>
  <c r="L38" i="4" s="1"/>
  <c r="L52" i="4" s="1"/>
  <c r="K24" i="4"/>
  <c r="E24" i="4"/>
  <c r="U51" i="4" s="1"/>
  <c r="Z23" i="4"/>
  <c r="C37" i="4"/>
  <c r="C51" i="4" s="1"/>
  <c r="Z22" i="4"/>
  <c r="C36" i="4"/>
  <c r="C50" i="4" s="1"/>
  <c r="Z21" i="4"/>
  <c r="Z20" i="4"/>
  <c r="B34" i="4"/>
  <c r="B48" i="4" s="1"/>
  <c r="Z19" i="4"/>
  <c r="D33" i="4"/>
  <c r="D47" i="4" s="1"/>
  <c r="C33" i="4"/>
  <c r="C47" i="4" s="1"/>
  <c r="Z18" i="4"/>
  <c r="Z17" i="4"/>
  <c r="B31" i="4"/>
  <c r="B45" i="4" s="1"/>
  <c r="Z16" i="4"/>
  <c r="J12" i="4"/>
  <c r="I12" i="4"/>
  <c r="H12" i="4"/>
  <c r="G12" i="4"/>
  <c r="F12" i="4"/>
  <c r="K11" i="4"/>
  <c r="K9" i="4"/>
  <c r="F24" i="4" s="1"/>
  <c r="K8" i="4"/>
  <c r="L7" i="4"/>
  <c r="I24" i="4" s="1"/>
  <c r="K7" i="4"/>
  <c r="H24" i="4" s="1"/>
  <c r="L6" i="4"/>
  <c r="M24" i="4" s="1"/>
  <c r="M38" i="4" s="1"/>
  <c r="M52" i="4" s="1"/>
  <c r="K6" i="4"/>
  <c r="G24" i="4" s="1"/>
  <c r="Z51" i="2"/>
  <c r="Y51" i="2"/>
  <c r="X51" i="2"/>
  <c r="W51" i="2"/>
  <c r="V51" i="2"/>
  <c r="U51" i="2"/>
  <c r="Z50" i="2"/>
  <c r="Y50" i="2"/>
  <c r="X50" i="2"/>
  <c r="W50" i="2"/>
  <c r="V50" i="2"/>
  <c r="U50" i="2"/>
  <c r="Z49" i="2"/>
  <c r="Y49" i="2"/>
  <c r="X49" i="2"/>
  <c r="W49" i="2"/>
  <c r="V49" i="2"/>
  <c r="U49" i="2"/>
  <c r="Z48" i="2"/>
  <c r="Y48" i="2"/>
  <c r="X48" i="2"/>
  <c r="W48" i="2"/>
  <c r="V48" i="2"/>
  <c r="U48" i="2"/>
  <c r="Z47" i="2"/>
  <c r="Y47" i="2"/>
  <c r="X47" i="2"/>
  <c r="W47" i="2"/>
  <c r="V47" i="2"/>
  <c r="U47" i="2"/>
  <c r="Z46" i="2"/>
  <c r="Y46" i="2"/>
  <c r="X46" i="2"/>
  <c r="W46" i="2"/>
  <c r="V46" i="2"/>
  <c r="U46" i="2"/>
  <c r="Z45" i="2"/>
  <c r="Y45" i="2"/>
  <c r="X45" i="2"/>
  <c r="W45" i="2"/>
  <c r="V45" i="2"/>
  <c r="U45" i="2"/>
  <c r="Z44" i="2"/>
  <c r="Y44" i="2"/>
  <c r="X44" i="2"/>
  <c r="W44" i="2"/>
  <c r="V44" i="2"/>
  <c r="U44" i="2"/>
  <c r="Z37" i="2"/>
  <c r="Y37" i="2"/>
  <c r="X37" i="2"/>
  <c r="W37" i="2"/>
  <c r="V37" i="2"/>
  <c r="U37" i="2"/>
  <c r="Z36" i="2"/>
  <c r="Y36" i="2"/>
  <c r="X36" i="2"/>
  <c r="W36" i="2"/>
  <c r="V36" i="2"/>
  <c r="U36" i="2"/>
  <c r="Z35" i="2"/>
  <c r="Y35" i="2"/>
  <c r="X35" i="2"/>
  <c r="W35" i="2"/>
  <c r="V35" i="2"/>
  <c r="U35" i="2"/>
  <c r="Z34" i="2"/>
  <c r="Y34" i="2"/>
  <c r="X34" i="2"/>
  <c r="W34" i="2"/>
  <c r="V34" i="2"/>
  <c r="U34" i="2"/>
  <c r="Z33" i="2"/>
  <c r="Y33" i="2"/>
  <c r="X33" i="2"/>
  <c r="W33" i="2"/>
  <c r="V33" i="2"/>
  <c r="U33" i="2"/>
  <c r="Z32" i="2"/>
  <c r="Y32" i="2"/>
  <c r="X32" i="2"/>
  <c r="W32" i="2"/>
  <c r="V32" i="2"/>
  <c r="U32" i="2"/>
  <c r="Z31" i="2"/>
  <c r="Y31" i="2"/>
  <c r="X31" i="2"/>
  <c r="W31" i="2"/>
  <c r="V31" i="2"/>
  <c r="U31" i="2"/>
  <c r="Z30" i="2"/>
  <c r="Y30" i="2"/>
  <c r="X30" i="2"/>
  <c r="W30" i="2"/>
  <c r="V30" i="2"/>
  <c r="U30" i="2"/>
  <c r="I24" i="2"/>
  <c r="Y21" i="2" s="1"/>
  <c r="Z16" i="2"/>
  <c r="X16" i="2"/>
  <c r="Z23" i="2"/>
  <c r="X23" i="2"/>
  <c r="W23" i="2"/>
  <c r="V23" i="2"/>
  <c r="U23" i="2"/>
  <c r="Z22" i="2"/>
  <c r="X22" i="2"/>
  <c r="W22" i="2"/>
  <c r="V22" i="2"/>
  <c r="U22" i="2"/>
  <c r="Z21" i="2"/>
  <c r="X21" i="2"/>
  <c r="W21" i="2"/>
  <c r="V21" i="2"/>
  <c r="U21" i="2"/>
  <c r="Z20" i="2"/>
  <c r="X20" i="2"/>
  <c r="W20" i="2"/>
  <c r="V20" i="2"/>
  <c r="U20" i="2"/>
  <c r="Z19" i="2"/>
  <c r="Y19" i="2"/>
  <c r="X19" i="2"/>
  <c r="W19" i="2"/>
  <c r="V19" i="2"/>
  <c r="U19" i="2"/>
  <c r="Z18" i="2"/>
  <c r="X18" i="2"/>
  <c r="W18" i="2"/>
  <c r="V18" i="2"/>
  <c r="U18" i="2"/>
  <c r="Z17" i="2"/>
  <c r="Y17" i="2"/>
  <c r="X17" i="2"/>
  <c r="W17" i="2"/>
  <c r="V17" i="2"/>
  <c r="U17" i="2"/>
  <c r="W16" i="2"/>
  <c r="V16" i="2"/>
  <c r="U16" i="2"/>
  <c r="J38" i="2"/>
  <c r="J52" i="2" s="1"/>
  <c r="O54" i="1"/>
  <c r="N54" i="1"/>
  <c r="M54" i="1"/>
  <c r="L54" i="1"/>
  <c r="K54" i="1"/>
  <c r="J54" i="1"/>
  <c r="I54" i="1"/>
  <c r="H54" i="1"/>
  <c r="G54" i="1"/>
  <c r="F54" i="1"/>
  <c r="E54" i="1"/>
  <c r="O39" i="1"/>
  <c r="N39" i="1"/>
  <c r="M39" i="1"/>
  <c r="L39" i="1"/>
  <c r="K39" i="1"/>
  <c r="J39" i="1"/>
  <c r="I39" i="1"/>
  <c r="H39" i="1"/>
  <c r="G39" i="1"/>
  <c r="F39" i="1"/>
  <c r="E39" i="1"/>
  <c r="D23" i="2"/>
  <c r="D37" i="2" s="1"/>
  <c r="D51" i="2" s="1"/>
  <c r="C23" i="2"/>
  <c r="C37" i="2" s="1"/>
  <c r="C51" i="2" s="1"/>
  <c r="B23" i="2"/>
  <c r="B37" i="2" s="1"/>
  <c r="B51" i="2" s="1"/>
  <c r="D22" i="2"/>
  <c r="D36" i="2" s="1"/>
  <c r="D50" i="2" s="1"/>
  <c r="C22" i="2"/>
  <c r="C36" i="2" s="1"/>
  <c r="C50" i="2" s="1"/>
  <c r="B22" i="2"/>
  <c r="B36" i="2" s="1"/>
  <c r="B50" i="2" s="1"/>
  <c r="D21" i="2"/>
  <c r="C21" i="2"/>
  <c r="C35" i="2" s="1"/>
  <c r="C49" i="2" s="1"/>
  <c r="B21" i="2"/>
  <c r="B35" i="2" s="1"/>
  <c r="B49" i="2" s="1"/>
  <c r="D20" i="2"/>
  <c r="D34" i="2" s="1"/>
  <c r="D48" i="2" s="1"/>
  <c r="C20" i="2"/>
  <c r="C34" i="2" s="1"/>
  <c r="C48" i="2" s="1"/>
  <c r="B20" i="2"/>
  <c r="D19" i="2"/>
  <c r="D33" i="2" s="1"/>
  <c r="D47" i="2" s="1"/>
  <c r="C19" i="2"/>
  <c r="C33" i="2" s="1"/>
  <c r="C47" i="2" s="1"/>
  <c r="B19" i="2"/>
  <c r="B33" i="2" s="1"/>
  <c r="B47" i="2" s="1"/>
  <c r="D18" i="2"/>
  <c r="D32" i="2" s="1"/>
  <c r="D46" i="2" s="1"/>
  <c r="C18" i="2"/>
  <c r="C32" i="2" s="1"/>
  <c r="C46" i="2" s="1"/>
  <c r="B18" i="2"/>
  <c r="B32" i="2" s="1"/>
  <c r="B46" i="2" s="1"/>
  <c r="D17" i="2"/>
  <c r="D31" i="2" s="1"/>
  <c r="D45" i="2" s="1"/>
  <c r="C17" i="2"/>
  <c r="C31" i="2" s="1"/>
  <c r="C45" i="2" s="1"/>
  <c r="B17" i="2"/>
  <c r="B31" i="2" s="1"/>
  <c r="B45" i="2" s="1"/>
  <c r="D16" i="2"/>
  <c r="D30" i="2" s="1"/>
  <c r="D44" i="2" s="1"/>
  <c r="C16" i="2"/>
  <c r="C30" i="2" s="1"/>
  <c r="B16" i="2"/>
  <c r="B30" i="2" s="1"/>
  <c r="B44" i="2" s="1"/>
  <c r="D35" i="2"/>
  <c r="D49" i="2" s="1"/>
  <c r="B34" i="2"/>
  <c r="B48" i="2" s="1"/>
  <c r="O24" i="2"/>
  <c r="O38" i="2" s="1"/>
  <c r="O52" i="2" s="1"/>
  <c r="L24" i="2"/>
  <c r="L38" i="2" s="1"/>
  <c r="L52" i="2" s="1"/>
  <c r="K24" i="2"/>
  <c r="K38" i="2" s="1"/>
  <c r="K52" i="2" s="1"/>
  <c r="J12" i="2"/>
  <c r="I12" i="2"/>
  <c r="G12" i="2"/>
  <c r="F12" i="2"/>
  <c r="K11" i="2"/>
  <c r="E24" i="2" s="1"/>
  <c r="K9" i="2"/>
  <c r="F24" i="2" s="1"/>
  <c r="F38" i="2" s="1"/>
  <c r="F52" i="2" s="1"/>
  <c r="K8" i="2"/>
  <c r="I38" i="2" s="1"/>
  <c r="I52" i="2" s="1"/>
  <c r="L7" i="2"/>
  <c r="N24" i="2" s="1"/>
  <c r="N38" i="2" s="1"/>
  <c r="N52" i="2" s="1"/>
  <c r="K7" i="2"/>
  <c r="H24" i="2" s="1"/>
  <c r="H38" i="2" s="1"/>
  <c r="H52" i="2" s="1"/>
  <c r="L6" i="2"/>
  <c r="M24" i="2" s="1"/>
  <c r="M38" i="2" s="1"/>
  <c r="M52" i="2" s="1"/>
  <c r="K6" i="2"/>
  <c r="G24" i="2" s="1"/>
  <c r="G38" i="2" s="1"/>
  <c r="G52" i="2" s="1"/>
  <c r="Z53" i="1"/>
  <c r="Z52" i="1"/>
  <c r="Z51" i="1"/>
  <c r="Z50" i="1"/>
  <c r="Z49" i="1"/>
  <c r="Z48" i="1"/>
  <c r="Z47" i="1"/>
  <c r="Z46" i="1"/>
  <c r="Z38" i="1"/>
  <c r="Z37" i="1"/>
  <c r="Z36" i="1"/>
  <c r="Z35" i="1"/>
  <c r="Z34" i="1"/>
  <c r="Z33" i="1"/>
  <c r="Z32" i="1"/>
  <c r="Z31" i="1"/>
  <c r="K24" i="1"/>
  <c r="U16" i="1" s="1"/>
  <c r="E24" i="1"/>
  <c r="Z23" i="1"/>
  <c r="Z22" i="1"/>
  <c r="Z21" i="1"/>
  <c r="Z20" i="1"/>
  <c r="Z19" i="1"/>
  <c r="Z18" i="1"/>
  <c r="Z17" i="1"/>
  <c r="Z16" i="1"/>
  <c r="F12" i="1"/>
  <c r="K11" i="1"/>
  <c r="L24" i="1" s="1"/>
  <c r="J11" i="1"/>
  <c r="F24" i="1" s="1"/>
  <c r="K10" i="1"/>
  <c r="M24" i="1" s="1"/>
  <c r="J10" i="1"/>
  <c r="G24" i="1" s="1"/>
  <c r="K9" i="1"/>
  <c r="N24" i="1" s="1"/>
  <c r="J9" i="1"/>
  <c r="H24" i="1" s="1"/>
  <c r="K8" i="1"/>
  <c r="O24" i="1" s="1"/>
  <c r="J8" i="1"/>
  <c r="I24" i="1" s="1"/>
  <c r="Y50" i="1" s="1"/>
  <c r="V37" i="3" l="1"/>
  <c r="V33" i="3"/>
  <c r="V21" i="3"/>
  <c r="V17" i="3"/>
  <c r="V35" i="3"/>
  <c r="V31" i="3"/>
  <c r="V23" i="3"/>
  <c r="V19" i="3"/>
  <c r="V53" i="3"/>
  <c r="L39" i="3"/>
  <c r="L54" i="3" s="1"/>
  <c r="V20" i="3"/>
  <c r="V16" i="3"/>
  <c r="V49" i="3"/>
  <c r="Y51" i="3"/>
  <c r="Y47" i="3"/>
  <c r="I39" i="3"/>
  <c r="I54" i="3" s="1"/>
  <c r="Y35" i="3"/>
  <c r="Y31" i="3"/>
  <c r="Y23" i="3"/>
  <c r="Y19" i="3"/>
  <c r="Y52" i="3"/>
  <c r="Y48" i="3"/>
  <c r="Y36" i="3"/>
  <c r="Y32" i="3"/>
  <c r="Y20" i="3"/>
  <c r="Y16" i="3"/>
  <c r="Y53" i="3"/>
  <c r="Y49" i="3"/>
  <c r="Y37" i="3"/>
  <c r="Y33" i="3"/>
  <c r="Y21" i="3"/>
  <c r="Y17" i="3"/>
  <c r="Y34" i="3"/>
  <c r="Y50" i="3"/>
  <c r="Y46" i="3"/>
  <c r="Y38" i="3"/>
  <c r="Y22" i="3"/>
  <c r="Y18" i="3"/>
  <c r="W50" i="3"/>
  <c r="W46" i="3"/>
  <c r="W38" i="3"/>
  <c r="W34" i="3"/>
  <c r="W22" i="3"/>
  <c r="W18" i="3"/>
  <c r="W51" i="3"/>
  <c r="W47" i="3"/>
  <c r="G39" i="3"/>
  <c r="G54" i="3" s="1"/>
  <c r="W35" i="3"/>
  <c r="W31" i="3"/>
  <c r="W23" i="3"/>
  <c r="W19" i="3"/>
  <c r="W52" i="3"/>
  <c r="W48" i="3"/>
  <c r="W36" i="3"/>
  <c r="W32" i="3"/>
  <c r="W20" i="3"/>
  <c r="W16" i="3"/>
  <c r="W37" i="3"/>
  <c r="W53" i="3"/>
  <c r="W49" i="3"/>
  <c r="W33" i="3"/>
  <c r="W21" i="3"/>
  <c r="W17" i="3"/>
  <c r="U36" i="3"/>
  <c r="X17" i="3"/>
  <c r="X21" i="3"/>
  <c r="V32" i="3"/>
  <c r="X33" i="3"/>
  <c r="V36" i="3"/>
  <c r="X37" i="3"/>
  <c r="U48" i="3"/>
  <c r="U52" i="3"/>
  <c r="U32" i="3"/>
  <c r="X46" i="3"/>
  <c r="X50" i="3"/>
  <c r="U19" i="3"/>
  <c r="U23" i="3"/>
  <c r="U31" i="3"/>
  <c r="U35" i="3"/>
  <c r="E39" i="3"/>
  <c r="E54" i="3" s="1"/>
  <c r="V48" i="3"/>
  <c r="X49" i="3"/>
  <c r="V52" i="3"/>
  <c r="X53" i="3"/>
  <c r="X16" i="3"/>
  <c r="X32" i="3"/>
  <c r="N39" i="3"/>
  <c r="N54" i="3" s="1"/>
  <c r="U47" i="3"/>
  <c r="U51" i="3"/>
  <c r="U18" i="3"/>
  <c r="U22" i="3"/>
  <c r="U34" i="3"/>
  <c r="U38" i="3"/>
  <c r="V47" i="3"/>
  <c r="X48" i="3"/>
  <c r="V51" i="3"/>
  <c r="X52" i="3"/>
  <c r="X36" i="3"/>
  <c r="V18" i="3"/>
  <c r="X19" i="3"/>
  <c r="V22" i="3"/>
  <c r="X23" i="3"/>
  <c r="X31" i="3"/>
  <c r="V34" i="3"/>
  <c r="X35" i="3"/>
  <c r="V38" i="3"/>
  <c r="H39" i="3"/>
  <c r="H54" i="3" s="1"/>
  <c r="U46" i="3"/>
  <c r="U50" i="3"/>
  <c r="X20" i="3"/>
  <c r="U17" i="3"/>
  <c r="U21" i="3"/>
  <c r="U33" i="3"/>
  <c r="U37" i="3"/>
  <c r="V46" i="3"/>
  <c r="X47" i="3"/>
  <c r="X51" i="3"/>
  <c r="X18" i="3"/>
  <c r="X34" i="3"/>
  <c r="U49" i="3"/>
  <c r="W49" i="4"/>
  <c r="W30" i="4"/>
  <c r="W18" i="4"/>
  <c r="W19" i="4"/>
  <c r="W48" i="4"/>
  <c r="W37" i="4"/>
  <c r="W17" i="4"/>
  <c r="W47" i="4"/>
  <c r="W36" i="4"/>
  <c r="W16" i="4"/>
  <c r="W46" i="4"/>
  <c r="G38" i="4"/>
  <c r="G52" i="4" s="1"/>
  <c r="W35" i="4"/>
  <c r="W23" i="4"/>
  <c r="W45" i="4"/>
  <c r="W34" i="4"/>
  <c r="W22" i="4"/>
  <c r="W44" i="4"/>
  <c r="W33" i="4"/>
  <c r="W21" i="4"/>
  <c r="W50" i="4"/>
  <c r="W31" i="4"/>
  <c r="W51" i="4"/>
  <c r="W32" i="4"/>
  <c r="W20" i="4"/>
  <c r="X48" i="4"/>
  <c r="X37" i="4"/>
  <c r="X17" i="4"/>
  <c r="X47" i="4"/>
  <c r="X36" i="4"/>
  <c r="X16" i="4"/>
  <c r="X46" i="4"/>
  <c r="H38" i="4"/>
  <c r="H52" i="4" s="1"/>
  <c r="X35" i="4"/>
  <c r="X23" i="4"/>
  <c r="X45" i="4"/>
  <c r="X34" i="4"/>
  <c r="X22" i="4"/>
  <c r="X44" i="4"/>
  <c r="X33" i="4"/>
  <c r="X21" i="4"/>
  <c r="X49" i="4"/>
  <c r="X18" i="4"/>
  <c r="X51" i="4"/>
  <c r="X32" i="4"/>
  <c r="X20" i="4"/>
  <c r="X50" i="4"/>
  <c r="X31" i="4"/>
  <c r="X19" i="4"/>
  <c r="X30" i="4"/>
  <c r="Y47" i="4"/>
  <c r="Y36" i="4"/>
  <c r="Y16" i="4"/>
  <c r="Y46" i="4"/>
  <c r="I38" i="4"/>
  <c r="I52" i="4" s="1"/>
  <c r="Y35" i="4"/>
  <c r="Y23" i="4"/>
  <c r="Y45" i="4"/>
  <c r="Y34" i="4"/>
  <c r="Y22" i="4"/>
  <c r="Y44" i="4"/>
  <c r="Y33" i="4"/>
  <c r="Y21" i="4"/>
  <c r="Y51" i="4"/>
  <c r="Y32" i="4"/>
  <c r="Y20" i="4"/>
  <c r="Y50" i="4"/>
  <c r="Y31" i="4"/>
  <c r="Y19" i="4"/>
  <c r="Y49" i="4"/>
  <c r="Y30" i="4"/>
  <c r="Y18" i="4"/>
  <c r="Y48" i="4"/>
  <c r="Y37" i="4"/>
  <c r="Y17" i="4"/>
  <c r="V50" i="4"/>
  <c r="V31" i="4"/>
  <c r="V19" i="4"/>
  <c r="V49" i="4"/>
  <c r="V30" i="4"/>
  <c r="V18" i="4"/>
  <c r="V48" i="4"/>
  <c r="V37" i="4"/>
  <c r="V17" i="4"/>
  <c r="V47" i="4"/>
  <c r="V36" i="4"/>
  <c r="V16" i="4"/>
  <c r="V20" i="4"/>
  <c r="V46" i="4"/>
  <c r="F38" i="4"/>
  <c r="F52" i="4" s="1"/>
  <c r="V35" i="4"/>
  <c r="V23" i="4"/>
  <c r="V51" i="4"/>
  <c r="V45" i="4"/>
  <c r="V34" i="4"/>
  <c r="V22" i="4"/>
  <c r="V44" i="4"/>
  <c r="V33" i="4"/>
  <c r="V21" i="4"/>
  <c r="V32" i="4"/>
  <c r="U21" i="4"/>
  <c r="U44" i="4"/>
  <c r="U22" i="4"/>
  <c r="U34" i="4"/>
  <c r="U45" i="4"/>
  <c r="U33" i="4"/>
  <c r="U23" i="4"/>
  <c r="U35" i="4"/>
  <c r="E38" i="4"/>
  <c r="E52" i="4" s="1"/>
  <c r="U46" i="4"/>
  <c r="U16" i="4"/>
  <c r="U36" i="4"/>
  <c r="U47" i="4"/>
  <c r="U17" i="4"/>
  <c r="U37" i="4"/>
  <c r="U48" i="4"/>
  <c r="U18" i="4"/>
  <c r="U30" i="4"/>
  <c r="U49" i="4"/>
  <c r="U19" i="4"/>
  <c r="U31" i="4"/>
  <c r="U50" i="4"/>
  <c r="U20" i="4"/>
  <c r="U32" i="4"/>
  <c r="Y20" i="2"/>
  <c r="Y23" i="2"/>
  <c r="Y18" i="2"/>
  <c r="Y22" i="2"/>
  <c r="Y16" i="2"/>
  <c r="E38" i="2"/>
  <c r="E52" i="2" s="1"/>
  <c r="X50" i="1"/>
  <c r="U37" i="1"/>
  <c r="U21" i="1"/>
  <c r="Y46" i="1"/>
  <c r="Y37" i="1"/>
  <c r="W36" i="1"/>
  <c r="W32" i="1"/>
  <c r="W46" i="1"/>
  <c r="W50" i="1"/>
  <c r="W37" i="1"/>
  <c r="W33" i="1"/>
  <c r="W53" i="1"/>
  <c r="W49" i="1"/>
  <c r="W51" i="1"/>
  <c r="W47" i="1"/>
  <c r="W38" i="1"/>
  <c r="W34" i="1"/>
  <c r="W52" i="1"/>
  <c r="W48" i="1"/>
  <c r="W35" i="1"/>
  <c r="W31" i="1"/>
  <c r="V53" i="1"/>
  <c r="V49" i="1"/>
  <c r="V32" i="1"/>
  <c r="V36" i="1"/>
  <c r="V50" i="1"/>
  <c r="V46" i="1"/>
  <c r="V33" i="1"/>
  <c r="V35" i="1"/>
  <c r="V37" i="1"/>
  <c r="V51" i="1"/>
  <c r="V47" i="1"/>
  <c r="V31" i="1"/>
  <c r="V38" i="1"/>
  <c r="V34" i="1"/>
  <c r="V52" i="1"/>
  <c r="V48" i="1"/>
  <c r="U48" i="1"/>
  <c r="U17" i="1"/>
  <c r="Y32" i="1"/>
  <c r="U34" i="1"/>
  <c r="Y36" i="1"/>
  <c r="U38" i="1"/>
  <c r="X49" i="1"/>
  <c r="X53" i="1"/>
  <c r="X31" i="1"/>
  <c r="X35" i="1"/>
  <c r="U47" i="1"/>
  <c r="Y49" i="1"/>
  <c r="U51" i="1"/>
  <c r="Y53" i="1"/>
  <c r="X36" i="1"/>
  <c r="U23" i="1"/>
  <c r="Y31" i="1"/>
  <c r="U33" i="1"/>
  <c r="Y35" i="1"/>
  <c r="X48" i="1"/>
  <c r="X52" i="1"/>
  <c r="U19" i="1"/>
  <c r="X34" i="1"/>
  <c r="Y48" i="1"/>
  <c r="Y52" i="1"/>
  <c r="X32" i="1"/>
  <c r="X38" i="1"/>
  <c r="U46" i="1"/>
  <c r="U50" i="1"/>
  <c r="U22" i="1"/>
  <c r="U32" i="1"/>
  <c r="Y34" i="1"/>
  <c r="U36" i="1"/>
  <c r="Y38" i="1"/>
  <c r="X47" i="1"/>
  <c r="X51" i="1"/>
  <c r="X33" i="1"/>
  <c r="U49" i="1"/>
  <c r="U53" i="1"/>
  <c r="U52" i="1"/>
  <c r="U20" i="1"/>
  <c r="X37" i="1"/>
  <c r="Y47" i="1"/>
  <c r="Y51" i="1"/>
  <c r="U31" i="1"/>
  <c r="Y33" i="1"/>
  <c r="U35" i="1"/>
  <c r="X46" i="1"/>
  <c r="C44" i="2"/>
  <c r="H12" i="2"/>
  <c r="V16" i="1"/>
  <c r="V20" i="1"/>
  <c r="Y22" i="1"/>
  <c r="Y18" i="1"/>
  <c r="Y19" i="1"/>
  <c r="Y23" i="1"/>
  <c r="Y17" i="1"/>
  <c r="Y20" i="1"/>
  <c r="Y16" i="1"/>
  <c r="Y21" i="1"/>
  <c r="V21" i="1"/>
  <c r="W21" i="1"/>
  <c r="W17" i="1"/>
  <c r="W22" i="1"/>
  <c r="W16" i="1"/>
  <c r="W20" i="1"/>
  <c r="W18" i="1"/>
  <c r="X22" i="1"/>
  <c r="X18" i="1"/>
  <c r="X23" i="1"/>
  <c r="X19" i="1"/>
  <c r="X16" i="1"/>
  <c r="X21" i="1"/>
  <c r="X20" i="1"/>
  <c r="X17" i="1"/>
  <c r="V23" i="1"/>
  <c r="V19" i="1"/>
  <c r="U18" i="1"/>
  <c r="W19" i="1"/>
  <c r="W23" i="1"/>
  <c r="V18" i="1"/>
  <c r="V22" i="1"/>
  <c r="V17" i="1"/>
</calcChain>
</file>

<file path=xl/sharedStrings.xml><?xml version="1.0" encoding="utf-8"?>
<sst xmlns="http://schemas.openxmlformats.org/spreadsheetml/2006/main" count="578" uniqueCount="93">
  <si>
    <t xml:space="preserve">PROYECTO I </t>
  </si>
  <si>
    <t>CURSO 2018/20</t>
  </si>
  <si>
    <t>PRIMER TRIMESTRE</t>
  </si>
  <si>
    <t>PRIMER CURSO</t>
  </si>
  <si>
    <t>EVALUACIÓN DE LAS ACTIVIDADES REALIZADAS POR EL ALUMNADO DUAL</t>
  </si>
  <si>
    <t>Modifica la tabla</t>
  </si>
  <si>
    <t>Módulos Profesionales</t>
  </si>
  <si>
    <t>Horas Totales</t>
  </si>
  <si>
    <t>Horas semanales</t>
  </si>
  <si>
    <t>Horas centro</t>
  </si>
  <si>
    <t>Horas empresa</t>
  </si>
  <si>
    <t>Centro</t>
  </si>
  <si>
    <t>Empresa</t>
  </si>
  <si>
    <t>0007. IGR</t>
  </si>
  <si>
    <t>0091.  TCC</t>
  </si>
  <si>
    <t>0092. Mec</t>
  </si>
  <si>
    <t>0093.  SAN</t>
  </si>
  <si>
    <t>0096.  FOL</t>
  </si>
  <si>
    <t>Totales</t>
  </si>
  <si>
    <t xml:space="preserve">Totales </t>
  </si>
  <si>
    <t>ALUMNO/A</t>
  </si>
  <si>
    <t>CALIFICACIÓN CENTRO ESCOLAR</t>
  </si>
  <si>
    <t>VALORACION EMPRESA</t>
  </si>
  <si>
    <t xml:space="preserve">NOTA TRIMESTRE: </t>
  </si>
  <si>
    <t>APELLIDO 1</t>
  </si>
  <si>
    <t>APELLIDO 2</t>
  </si>
  <si>
    <t>NOMBRE</t>
  </si>
  <si>
    <t>IGR</t>
  </si>
  <si>
    <t>FOL</t>
  </si>
  <si>
    <t>SAN</t>
  </si>
  <si>
    <t>MEC</t>
  </si>
  <si>
    <t>TCC</t>
  </si>
  <si>
    <t>TIC</t>
  </si>
  <si>
    <t>GDJE</t>
  </si>
  <si>
    <t>PARTICIPACIÓN</t>
  </si>
  <si>
    <t>IMPLICACIÓN</t>
  </si>
  <si>
    <t>INICIATIVA</t>
  </si>
  <si>
    <t xml:space="preserve">PAVÓN </t>
  </si>
  <si>
    <t>ARAGÓN</t>
  </si>
  <si>
    <t>ANGEL</t>
  </si>
  <si>
    <t>PEREZ</t>
  </si>
  <si>
    <t>BERMÚDEZ</t>
  </si>
  <si>
    <t>MOÍSES</t>
  </si>
  <si>
    <t>DE ALBA</t>
  </si>
  <si>
    <t>GONZÁLEZ</t>
  </si>
  <si>
    <t>TOMÁS</t>
  </si>
  <si>
    <t>SUAZO</t>
  </si>
  <si>
    <t>MORENO</t>
  </si>
  <si>
    <t>JOSÉ ANG</t>
  </si>
  <si>
    <t>VALLADARES</t>
  </si>
  <si>
    <t>BARRIOS</t>
  </si>
  <si>
    <t>JOSÉ M</t>
  </si>
  <si>
    <t>CARAVACA</t>
  </si>
  <si>
    <t>RODRÍGUEZ</t>
  </si>
  <si>
    <t>FCO ASIS</t>
  </si>
  <si>
    <t>FERNÁNDEZ</t>
  </si>
  <si>
    <t>MARTÍN</t>
  </si>
  <si>
    <t>JAVIER</t>
  </si>
  <si>
    <t>BARRAL</t>
  </si>
  <si>
    <t>CALLEJÓN</t>
  </si>
  <si>
    <t>ROB. MAN</t>
  </si>
  <si>
    <t>PONDERACIONES</t>
  </si>
  <si>
    <t xml:space="preserve"> </t>
  </si>
  <si>
    <t>SEGUNDO TRIMESTRE</t>
  </si>
  <si>
    <t>TERCER TRIMESTRE</t>
  </si>
  <si>
    <t>SEGUNDO CURSO</t>
  </si>
  <si>
    <t>Octubre a Marzo</t>
  </si>
  <si>
    <t xml:space="preserve">Módulos </t>
  </si>
  <si>
    <t>Horas Semanales</t>
  </si>
  <si>
    <t>Total Centro</t>
  </si>
  <si>
    <t>3 dia Centro</t>
  </si>
  <si>
    <t>2 DIAS EMPRESA</t>
  </si>
  <si>
    <t>0094.   SAP</t>
  </si>
  <si>
    <t>0095.  Montaje</t>
  </si>
  <si>
    <t>0006.    METEN</t>
  </si>
  <si>
    <t>0097.     EIE</t>
  </si>
  <si>
    <t>0098.   FCT</t>
  </si>
  <si>
    <t>HLC</t>
  </si>
  <si>
    <t>EIE</t>
  </si>
  <si>
    <t>SAP</t>
  </si>
  <si>
    <t>MONTAJE</t>
  </si>
  <si>
    <t>METEM</t>
  </si>
  <si>
    <t>CURSO 2019/21</t>
  </si>
  <si>
    <t>CURSO 2019/20</t>
  </si>
  <si>
    <t>PROYECTO I I</t>
  </si>
  <si>
    <t>EVALUACIÓN Y VALORACIÓN MÓDULOS</t>
  </si>
  <si>
    <t>EVALUACIÓN Y VALORACIÓN PROYECTO I - 1º CURSO</t>
  </si>
  <si>
    <t>EVALUACIÓN Y VALORACIÓN PROYECTO I - 2º CURSO</t>
  </si>
  <si>
    <t>EVALUACIÓN Y VALORACIÓN PROYECTO II - 1º CURSO</t>
  </si>
  <si>
    <t>EVALUACIÓN Y VALORACIÓN PROYECTO II - 2º CURSO</t>
  </si>
  <si>
    <t>PROYECTO I - CURSO 2018/20</t>
  </si>
  <si>
    <t>PROYECTO II - CURSO 2019/21</t>
  </si>
  <si>
    <t xml:space="preserve">PROYECTO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</si>
</sst>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b/>
      <sz val="24"/>
      <color rgb="FF000000"/>
      <name val="Calibri"/>
    </font>
    <font>
      <b/>
      <sz val="12"/>
      <color rgb="FFE06666"/>
      <name val="Calibri"/>
    </font>
    <font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1"/>
      <color rgb="FF000000"/>
      <name val="Times New Roman"/>
      <family val="1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theme="0"/>
      <name val="Calibri"/>
      <family val="2"/>
    </font>
    <font>
      <b/>
      <sz val="9"/>
      <color rgb="FF000000"/>
      <name val="Calibri"/>
    </font>
    <font>
      <sz val="11"/>
      <color rgb="FF1F497D"/>
      <name val="Calibri"/>
      <family val="2"/>
    </font>
    <font>
      <sz val="11"/>
      <color rgb="FF1F497D"/>
      <name val="Calibri"/>
    </font>
    <font>
      <sz val="11"/>
      <color rgb="FF4F6128"/>
      <name val="Calibri"/>
      <family val="2"/>
    </font>
    <font>
      <sz val="11"/>
      <color rgb="FF4F6128"/>
      <name val="Calibri"/>
    </font>
    <font>
      <sz val="11"/>
      <color theme="0"/>
      <name val="Calibri"/>
      <family val="2"/>
    </font>
    <font>
      <sz val="11"/>
      <color rgb="FF974806"/>
      <name val="Calibri"/>
    </font>
    <font>
      <b/>
      <sz val="10"/>
      <color rgb="FF000000"/>
      <name val="Calibri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rgb="FF000000"/>
      <name val="Arimo"/>
      <family val="2"/>
    </font>
    <font>
      <b/>
      <sz val="10"/>
      <color rgb="FF000000"/>
      <name val="Times New Roman"/>
      <family val="1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2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5" tint="0.79998168889431442"/>
        <bgColor rgb="FFFCE5CD"/>
      </patternFill>
    </fill>
    <fill>
      <patternFill patternType="solid">
        <fgColor rgb="FFDDD9C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E6B9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3" borderId="0" xfId="0" applyFont="1" applyFill="1" applyBorder="1"/>
    <xf numFmtId="0" fontId="0" fillId="0" borderId="0" xfId="0" applyFont="1" applyAlignment="1"/>
    <xf numFmtId="0" fontId="0" fillId="2" borderId="0" xfId="0" applyFont="1" applyFill="1" applyBorder="1"/>
    <xf numFmtId="0" fontId="0" fillId="3" borderId="0" xfId="0" applyFont="1" applyFill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0" fillId="8" borderId="0" xfId="0" applyFont="1" applyFill="1" applyBorder="1"/>
    <xf numFmtId="0" fontId="7" fillId="0" borderId="7" xfId="0" applyFont="1" applyBorder="1" applyAlignment="1">
      <alignment vertical="top" wrapText="1"/>
    </xf>
    <xf numFmtId="1" fontId="8" fillId="9" borderId="8" xfId="0" applyNumberFormat="1" applyFont="1" applyFill="1" applyBorder="1" applyAlignment="1">
      <alignment horizontal="center" vertical="top"/>
    </xf>
    <xf numFmtId="1" fontId="8" fillId="9" borderId="9" xfId="0" applyNumberFormat="1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top"/>
    </xf>
    <xf numFmtId="10" fontId="4" fillId="4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/>
    </xf>
    <xf numFmtId="1" fontId="8" fillId="0" borderId="14" xfId="0" applyNumberFormat="1" applyFont="1" applyBorder="1" applyAlignment="1">
      <alignment horizontal="center" vertical="top"/>
    </xf>
    <xf numFmtId="1" fontId="10" fillId="0" borderId="12" xfId="0" applyNumberFormat="1" applyFont="1" applyBorder="1" applyAlignment="1">
      <alignment horizontal="center" vertical="top" wrapText="1"/>
    </xf>
    <xf numFmtId="10" fontId="7" fillId="4" borderId="7" xfId="0" applyNumberFormat="1" applyFont="1" applyFill="1" applyBorder="1" applyAlignment="1">
      <alignment horizontal="center" vertical="center"/>
    </xf>
    <xf numFmtId="10" fontId="7" fillId="4" borderId="15" xfId="0" applyNumberFormat="1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11" fillId="12" borderId="17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" fontId="16" fillId="0" borderId="29" xfId="0" applyNumberFormat="1" applyFont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2" fontId="17" fillId="0" borderId="36" xfId="0" applyNumberFormat="1" applyFont="1" applyBorder="1" applyAlignment="1">
      <alignment horizontal="center" vertical="center"/>
    </xf>
    <xf numFmtId="2" fontId="17" fillId="0" borderId="34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2" fontId="17" fillId="0" borderId="38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2" fontId="19" fillId="0" borderId="38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2" fontId="20" fillId="0" borderId="41" xfId="0" applyNumberFormat="1" applyFont="1" applyBorder="1" applyAlignment="1">
      <alignment horizontal="center" vertical="center"/>
    </xf>
    <xf numFmtId="1" fontId="21" fillId="0" borderId="42" xfId="0" applyNumberFormat="1" applyFont="1" applyBorder="1" applyAlignment="1">
      <alignment horizontal="center" vertical="center"/>
    </xf>
    <xf numFmtId="1" fontId="21" fillId="0" borderId="43" xfId="0" applyNumberFormat="1" applyFont="1" applyBorder="1" applyAlignment="1">
      <alignment horizontal="center" vertical="center"/>
    </xf>
    <xf numFmtId="1" fontId="21" fillId="0" borderId="44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1" fillId="15" borderId="45" xfId="0" applyFont="1" applyFill="1" applyBorder="1" applyAlignment="1">
      <alignment horizontal="center" vertical="center"/>
    </xf>
    <xf numFmtId="0" fontId="12" fillId="0" borderId="46" xfId="0" applyFont="1" applyBorder="1"/>
    <xf numFmtId="10" fontId="22" fillId="15" borderId="29" xfId="0" applyNumberFormat="1" applyFont="1" applyFill="1" applyBorder="1" applyAlignment="1">
      <alignment horizontal="center" vertical="center"/>
    </xf>
    <xf numFmtId="10" fontId="22" fillId="15" borderId="30" xfId="0" applyNumberFormat="1" applyFont="1" applyFill="1" applyBorder="1" applyAlignment="1">
      <alignment horizontal="center" vertical="center"/>
    </xf>
    <xf numFmtId="10" fontId="22" fillId="15" borderId="31" xfId="0" applyNumberFormat="1" applyFont="1" applyFill="1" applyBorder="1" applyAlignment="1">
      <alignment horizontal="center" vertical="center"/>
    </xf>
    <xf numFmtId="10" fontId="22" fillId="15" borderId="47" xfId="0" applyNumberFormat="1" applyFont="1" applyFill="1" applyBorder="1" applyAlignment="1">
      <alignment horizontal="center" vertical="center"/>
    </xf>
    <xf numFmtId="10" fontId="23" fillId="15" borderId="32" xfId="0" applyNumberFormat="1" applyFont="1" applyFill="1" applyBorder="1" applyAlignment="1">
      <alignment horizontal="center" vertical="center"/>
    </xf>
    <xf numFmtId="9" fontId="22" fillId="15" borderId="27" xfId="0" applyNumberFormat="1" applyFont="1" applyFill="1" applyBorder="1" applyAlignment="1">
      <alignment horizontal="center" vertical="center"/>
    </xf>
    <xf numFmtId="9" fontId="22" fillId="15" borderId="48" xfId="0" applyNumberFormat="1" applyFont="1" applyFill="1" applyBorder="1" applyAlignment="1">
      <alignment horizontal="center" vertical="center"/>
    </xf>
    <xf numFmtId="9" fontId="22" fillId="15" borderId="4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2" fillId="0" borderId="50" xfId="0" applyFont="1" applyBorder="1"/>
    <xf numFmtId="0" fontId="12" fillId="0" borderId="51" xfId="0" applyFont="1" applyBorder="1"/>
    <xf numFmtId="0" fontId="22" fillId="16" borderId="52" xfId="0" applyFont="1" applyFill="1" applyBorder="1" applyAlignment="1">
      <alignment vertical="center"/>
    </xf>
    <xf numFmtId="0" fontId="12" fillId="17" borderId="53" xfId="0" applyFont="1" applyFill="1" applyBorder="1" applyAlignment="1"/>
    <xf numFmtId="9" fontId="22" fillId="16" borderId="53" xfId="0" applyNumberFormat="1" applyFont="1" applyFill="1" applyBorder="1" applyAlignment="1">
      <alignment vertical="center"/>
    </xf>
    <xf numFmtId="0" fontId="12" fillId="17" borderId="54" xfId="0" applyFont="1" applyFill="1" applyBorder="1" applyAlignment="1"/>
    <xf numFmtId="0" fontId="20" fillId="17" borderId="53" xfId="0" applyFont="1" applyFill="1" applyBorder="1" applyAlignment="1"/>
    <xf numFmtId="9" fontId="22" fillId="15" borderId="55" xfId="0" applyNumberFormat="1" applyFont="1" applyFill="1" applyBorder="1" applyAlignment="1">
      <alignment horizontal="center" vertical="center"/>
    </xf>
    <xf numFmtId="9" fontId="24" fillId="16" borderId="1" xfId="0" applyNumberFormat="1" applyFont="1" applyFill="1" applyBorder="1" applyAlignment="1">
      <alignment vertical="center"/>
    </xf>
    <xf numFmtId="9" fontId="22" fillId="16" borderId="56" xfId="0" applyNumberFormat="1" applyFont="1" applyFill="1" applyBorder="1" applyAlignment="1">
      <alignment vertical="center"/>
    </xf>
    <xf numFmtId="0" fontId="12" fillId="17" borderId="2" xfId="0" applyFont="1" applyFill="1" applyBorder="1" applyAlignment="1"/>
    <xf numFmtId="0" fontId="25" fillId="2" borderId="0" xfId="0" applyFont="1" applyFill="1" applyBorder="1" applyAlignment="1"/>
    <xf numFmtId="0" fontId="26" fillId="10" borderId="1" xfId="0" applyFont="1" applyFill="1" applyBorder="1" applyAlignment="1">
      <alignment wrapText="1"/>
    </xf>
    <xf numFmtId="0" fontId="26" fillId="10" borderId="56" xfId="0" applyFont="1" applyFill="1" applyBorder="1" applyAlignment="1">
      <alignment wrapText="1"/>
    </xf>
    <xf numFmtId="0" fontId="8" fillId="10" borderId="56" xfId="0" applyFont="1" applyFill="1" applyBorder="1" applyAlignment="1">
      <alignment horizontal="center" vertical="top" wrapText="1"/>
    </xf>
    <xf numFmtId="0" fontId="9" fillId="4" borderId="56" xfId="0" applyFont="1" applyFill="1" applyBorder="1" applyAlignment="1">
      <alignment vertical="center"/>
    </xf>
    <xf numFmtId="0" fontId="3" fillId="4" borderId="56" xfId="0" applyFont="1" applyFill="1" applyBorder="1" applyAlignment="1">
      <alignment vertical="center"/>
    </xf>
    <xf numFmtId="0" fontId="4" fillId="4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27" fillId="6" borderId="60" xfId="0" applyFont="1" applyFill="1" applyBorder="1" applyAlignment="1">
      <alignment horizontal="center" vertical="top" wrapText="1"/>
    </xf>
    <xf numFmtId="0" fontId="27" fillId="7" borderId="60" xfId="0" applyFont="1" applyFill="1" applyBorder="1" applyAlignment="1">
      <alignment horizontal="center" vertical="top" wrapText="1"/>
    </xf>
    <xf numFmtId="0" fontId="27" fillId="7" borderId="6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8" fillId="9" borderId="8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10" borderId="11" xfId="0" applyFont="1" applyFill="1" applyBorder="1" applyAlignment="1">
      <alignment horizontal="center" vertical="top"/>
    </xf>
    <xf numFmtId="10" fontId="4" fillId="4" borderId="15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top"/>
    </xf>
    <xf numFmtId="0" fontId="8" fillId="0" borderId="63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top"/>
    </xf>
    <xf numFmtId="0" fontId="10" fillId="0" borderId="64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9" fillId="4" borderId="65" xfId="0" applyFont="1" applyFill="1" applyBorder="1" applyAlignment="1">
      <alignment vertical="center"/>
    </xf>
    <xf numFmtId="0" fontId="9" fillId="4" borderId="64" xfId="0" applyFont="1" applyFill="1" applyBorder="1" applyAlignment="1">
      <alignment vertical="center"/>
    </xf>
    <xf numFmtId="0" fontId="11" fillId="12" borderId="66" xfId="0" applyFont="1" applyFill="1" applyBorder="1" applyAlignment="1">
      <alignment horizontal="center" vertical="center"/>
    </xf>
    <xf numFmtId="0" fontId="12" fillId="0" borderId="67" xfId="0" applyFont="1" applyBorder="1"/>
    <xf numFmtId="0" fontId="12" fillId="0" borderId="68" xfId="0" applyFont="1" applyBorder="1"/>
    <xf numFmtId="0" fontId="13" fillId="13" borderId="66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2" fontId="16" fillId="0" borderId="7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10" fontId="22" fillId="15" borderId="73" xfId="0" applyNumberFormat="1" applyFont="1" applyFill="1" applyBorder="1" applyAlignment="1">
      <alignment horizontal="center" vertical="center"/>
    </xf>
    <xf numFmtId="10" fontId="22" fillId="15" borderId="27" xfId="0" applyNumberFormat="1" applyFont="1" applyFill="1" applyBorder="1" applyAlignment="1">
      <alignment horizontal="center" vertical="center"/>
    </xf>
    <xf numFmtId="10" fontId="22" fillId="15" borderId="74" xfId="0" applyNumberFormat="1" applyFont="1" applyFill="1" applyBorder="1" applyAlignment="1">
      <alignment horizontal="center" vertical="center"/>
    </xf>
    <xf numFmtId="10" fontId="22" fillId="15" borderId="75" xfId="0" applyNumberFormat="1" applyFont="1" applyFill="1" applyBorder="1" applyAlignment="1">
      <alignment horizontal="center" vertical="center"/>
    </xf>
    <xf numFmtId="9" fontId="22" fillId="15" borderId="76" xfId="0" applyNumberFormat="1" applyFont="1" applyFill="1" applyBorder="1" applyAlignment="1">
      <alignment horizontal="center" vertical="center"/>
    </xf>
    <xf numFmtId="0" fontId="22" fillId="16" borderId="77" xfId="0" applyFont="1" applyFill="1" applyBorder="1" applyAlignment="1">
      <alignment vertical="center"/>
    </xf>
    <xf numFmtId="0" fontId="12" fillId="17" borderId="78" xfId="0" applyFont="1" applyFill="1" applyBorder="1" applyAlignment="1"/>
    <xf numFmtId="9" fontId="22" fillId="16" borderId="78" xfId="0" applyNumberFormat="1" applyFont="1" applyFill="1" applyBorder="1" applyAlignment="1">
      <alignment vertical="center"/>
    </xf>
    <xf numFmtId="0" fontId="12" fillId="17" borderId="79" xfId="0" applyFont="1" applyFill="1" applyBorder="1" applyAlignment="1"/>
    <xf numFmtId="9" fontId="22" fillId="16" borderId="77" xfId="0" applyNumberFormat="1" applyFont="1" applyFill="1" applyBorder="1" applyAlignment="1">
      <alignment vertical="center"/>
    </xf>
    <xf numFmtId="9" fontId="22" fillId="15" borderId="80" xfId="0" applyNumberFormat="1" applyFont="1" applyFill="1" applyBorder="1" applyAlignment="1">
      <alignment horizontal="center" vertical="center"/>
    </xf>
    <xf numFmtId="0" fontId="0" fillId="18" borderId="0" xfId="0" applyFont="1" applyFill="1" applyBorder="1"/>
    <xf numFmtId="0" fontId="0" fillId="18" borderId="0" xfId="0" applyFont="1" applyFill="1" applyBorder="1" applyAlignment="1">
      <alignment vertical="center"/>
    </xf>
    <xf numFmtId="0" fontId="0" fillId="19" borderId="0" xfId="0" applyFill="1"/>
    <xf numFmtId="0" fontId="0" fillId="20" borderId="0" xfId="0" applyFill="1"/>
    <xf numFmtId="0" fontId="7" fillId="0" borderId="23" xfId="0" applyFont="1" applyBorder="1" applyAlignment="1">
      <alignment horizontal="center" vertical="center"/>
    </xf>
    <xf numFmtId="0" fontId="1" fillId="18" borderId="0" xfId="0" applyFont="1" applyFill="1" applyBorder="1"/>
    <xf numFmtId="0" fontId="1" fillId="18" borderId="0" xfId="0" applyFont="1" applyFill="1" applyBorder="1" applyAlignment="1"/>
    <xf numFmtId="0" fontId="1" fillId="22" borderId="0" xfId="0" applyFont="1" applyFill="1" applyBorder="1"/>
    <xf numFmtId="0" fontId="0" fillId="23" borderId="0" xfId="0" applyFont="1" applyFill="1" applyAlignment="1"/>
    <xf numFmtId="0" fontId="0" fillId="22" borderId="0" xfId="0" applyFont="1" applyFill="1" applyBorder="1"/>
    <xf numFmtId="0" fontId="2" fillId="18" borderId="0" xfId="0" applyFont="1" applyFill="1" applyBorder="1" applyAlignment="1"/>
    <xf numFmtId="0" fontId="0" fillId="22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center" vertical="center"/>
    </xf>
    <xf numFmtId="0" fontId="0" fillId="23" borderId="0" xfId="0" applyFill="1"/>
    <xf numFmtId="0" fontId="25" fillId="18" borderId="0" xfId="0" applyFont="1" applyFill="1" applyBorder="1" applyAlignment="1"/>
    <xf numFmtId="0" fontId="0" fillId="18" borderId="0" xfId="0" applyFont="1" applyFill="1" applyAlignment="1">
      <alignment horizontal="center" vertical="center"/>
    </xf>
    <xf numFmtId="0" fontId="0" fillId="24" borderId="0" xfId="0" applyFill="1"/>
    <xf numFmtId="0" fontId="28" fillId="24" borderId="0" xfId="0" applyFont="1" applyFill="1"/>
    <xf numFmtId="0" fontId="30" fillId="8" borderId="0" xfId="1" applyFont="1" applyFill="1" applyBorder="1" applyAlignment="1">
      <alignment horizontal="center"/>
    </xf>
    <xf numFmtId="0" fontId="30" fillId="22" borderId="0" xfId="1" applyFont="1" applyFill="1" applyBorder="1" applyAlignment="1">
      <alignment horizontal="center"/>
    </xf>
    <xf numFmtId="0" fontId="31" fillId="24" borderId="0" xfId="0" applyFont="1" applyFill="1"/>
    <xf numFmtId="0" fontId="31" fillId="24" borderId="0" xfId="0" applyFont="1" applyFill="1" applyAlignment="1">
      <alignment horizontal="center"/>
    </xf>
    <xf numFmtId="0" fontId="33" fillId="25" borderId="8" xfId="0" applyFont="1" applyFill="1" applyBorder="1"/>
    <xf numFmtId="0" fontId="32" fillId="25" borderId="8" xfId="1" applyFont="1" applyFill="1" applyBorder="1" applyAlignment="1">
      <alignment horizontal="center"/>
    </xf>
    <xf numFmtId="0" fontId="33" fillId="21" borderId="8" xfId="0" applyFont="1" applyFill="1" applyBorder="1"/>
    <xf numFmtId="0" fontId="32" fillId="21" borderId="8" xfId="1" applyFont="1" applyFill="1" applyBorder="1" applyAlignment="1">
      <alignment horizontal="center"/>
    </xf>
    <xf numFmtId="0" fontId="33" fillId="20" borderId="8" xfId="0" applyFont="1" applyFill="1" applyBorder="1"/>
    <xf numFmtId="0" fontId="32" fillId="20" borderId="8" xfId="1" applyFont="1" applyFill="1" applyBorder="1" applyAlignment="1">
      <alignment horizontal="center"/>
    </xf>
    <xf numFmtId="0" fontId="33" fillId="23" borderId="8" xfId="0" applyFont="1" applyFill="1" applyBorder="1"/>
    <xf numFmtId="0" fontId="32" fillId="23" borderId="8" xfId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RINCIPAL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RINCIPAL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RINCIPAL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RINCIPAL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104775</xdr:rowOff>
    </xdr:from>
    <xdr:to>
      <xdr:col>4</xdr:col>
      <xdr:colOff>290842</xdr:colOff>
      <xdr:row>6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85775"/>
          <a:ext cx="2252992" cy="866775"/>
        </a:xfrm>
        <a:prstGeom prst="rect">
          <a:avLst/>
        </a:prstGeom>
      </xdr:spPr>
    </xdr:pic>
    <xdr:clientData/>
  </xdr:twoCellAnchor>
  <xdr:twoCellAnchor editAs="oneCell">
    <xdr:from>
      <xdr:col>11</xdr:col>
      <xdr:colOff>447674</xdr:colOff>
      <xdr:row>4</xdr:row>
      <xdr:rowOff>255428</xdr:rowOff>
    </xdr:from>
    <xdr:to>
      <xdr:col>16</xdr:col>
      <xdr:colOff>408489</xdr:colOff>
      <xdr:row>11</xdr:row>
      <xdr:rowOff>66249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49" y="1017428"/>
          <a:ext cx="3770815" cy="14776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</xdr:row>
      <xdr:rowOff>152399</xdr:rowOff>
    </xdr:from>
    <xdr:to>
      <xdr:col>1</xdr:col>
      <xdr:colOff>701929</xdr:colOff>
      <xdr:row>13</xdr:row>
      <xdr:rowOff>113916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628774"/>
          <a:ext cx="1368679" cy="1390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714375</xdr:colOff>
      <xdr:row>5</xdr:row>
      <xdr:rowOff>149224</xdr:rowOff>
    </xdr:from>
    <xdr:to>
      <xdr:col>17</xdr:col>
      <xdr:colOff>212488</xdr:colOff>
      <xdr:row>10</xdr:row>
      <xdr:rowOff>55464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0875" y="1546224"/>
          <a:ext cx="3387488" cy="130324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20</xdr:col>
      <xdr:colOff>587196</xdr:colOff>
      <xdr:row>8</xdr:row>
      <xdr:rowOff>196702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8875" y="1397000"/>
          <a:ext cx="1428571" cy="11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730250</xdr:colOff>
      <xdr:row>4</xdr:row>
      <xdr:rowOff>301625</xdr:rowOff>
    </xdr:from>
    <xdr:to>
      <xdr:col>17</xdr:col>
      <xdr:colOff>910988</xdr:colOff>
      <xdr:row>9</xdr:row>
      <xdr:rowOff>176115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1875" y="1555750"/>
          <a:ext cx="3387488" cy="1303240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5</xdr:row>
      <xdr:rowOff>47625</xdr:rowOff>
    </xdr:from>
    <xdr:to>
      <xdr:col>21</xdr:col>
      <xdr:colOff>714196</xdr:colOff>
      <xdr:row>9</xdr:row>
      <xdr:rowOff>228452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05250" y="1730375"/>
          <a:ext cx="1428571" cy="11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190500</xdr:rowOff>
    </xdr:from>
    <xdr:to>
      <xdr:col>17</xdr:col>
      <xdr:colOff>260113</xdr:colOff>
      <xdr:row>10</xdr:row>
      <xdr:rowOff>96740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8500" y="1587500"/>
          <a:ext cx="3387488" cy="1303240"/>
        </a:xfrm>
        <a:prstGeom prst="rect">
          <a:avLst/>
        </a:prstGeom>
      </xdr:spPr>
    </xdr:pic>
    <xdr:clientData/>
  </xdr:twoCellAnchor>
  <xdr:twoCellAnchor editAs="oneCell">
    <xdr:from>
      <xdr:col>19</xdr:col>
      <xdr:colOff>127000</xdr:colOff>
      <xdr:row>4</xdr:row>
      <xdr:rowOff>31750</xdr:rowOff>
    </xdr:from>
    <xdr:to>
      <xdr:col>20</xdr:col>
      <xdr:colOff>714196</xdr:colOff>
      <xdr:row>8</xdr:row>
      <xdr:rowOff>22077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67000" y="1222375"/>
          <a:ext cx="1428571" cy="1180952"/>
        </a:xfrm>
        <a:prstGeom prst="rect">
          <a:avLst/>
        </a:prstGeom>
      </xdr:spPr>
    </xdr:pic>
    <xdr:clientData/>
  </xdr:twoCellAnchor>
  <xdr:twoCellAnchor editAs="oneCell">
    <xdr:from>
      <xdr:col>11</xdr:col>
      <xdr:colOff>714375</xdr:colOff>
      <xdr:row>5</xdr:row>
      <xdr:rowOff>149224</xdr:rowOff>
    </xdr:from>
    <xdr:to>
      <xdr:col>17</xdr:col>
      <xdr:colOff>212488</xdr:colOff>
      <xdr:row>10</xdr:row>
      <xdr:rowOff>55464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1539874"/>
          <a:ext cx="3384313" cy="127784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20</xdr:col>
      <xdr:colOff>587196</xdr:colOff>
      <xdr:row>8</xdr:row>
      <xdr:rowOff>196702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5700" y="1390650"/>
          <a:ext cx="1425396" cy="11682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4</xdr:row>
      <xdr:rowOff>333375</xdr:rowOff>
    </xdr:from>
    <xdr:to>
      <xdr:col>17</xdr:col>
      <xdr:colOff>847488</xdr:colOff>
      <xdr:row>9</xdr:row>
      <xdr:rowOff>207865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8375" y="1587500"/>
          <a:ext cx="3387488" cy="1303240"/>
        </a:xfrm>
        <a:prstGeom prst="rect">
          <a:avLst/>
        </a:prstGeom>
      </xdr:spPr>
    </xdr:pic>
    <xdr:clientData/>
  </xdr:twoCellAnchor>
  <xdr:twoCellAnchor editAs="oneCell">
    <xdr:from>
      <xdr:col>20</xdr:col>
      <xdr:colOff>127000</xdr:colOff>
      <xdr:row>3</xdr:row>
      <xdr:rowOff>222250</xdr:rowOff>
    </xdr:from>
    <xdr:to>
      <xdr:col>22</xdr:col>
      <xdr:colOff>31571</xdr:colOff>
      <xdr:row>7</xdr:row>
      <xdr:rowOff>196702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98875" y="1222375"/>
          <a:ext cx="1428571" cy="1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16"/>
  <sheetViews>
    <sheetView tabSelected="1" workbookViewId="0"/>
  </sheetViews>
  <sheetFormatPr baseColWidth="10" defaultRowHeight="15"/>
  <cols>
    <col min="1" max="2" width="11.42578125" style="183"/>
    <col min="3" max="3" width="5.42578125" style="183" customWidth="1"/>
    <col min="4" max="4" width="7.5703125" style="183" customWidth="1"/>
    <col min="5" max="16384" width="11.42578125" style="183"/>
  </cols>
  <sheetData>
    <row r="5" spans="3:11" ht="26.25">
      <c r="F5" s="184" t="s">
        <v>85</v>
      </c>
      <c r="G5" s="184"/>
      <c r="H5" s="184"/>
    </row>
    <row r="8" spans="3:11" ht="18.75">
      <c r="D8" s="187"/>
      <c r="E8" s="187" t="s">
        <v>90</v>
      </c>
      <c r="F8" s="187"/>
      <c r="G8" s="187"/>
      <c r="H8" s="187"/>
      <c r="I8" s="187"/>
      <c r="J8" s="187"/>
      <c r="K8" s="187"/>
    </row>
    <row r="9" spans="3:11" ht="18.75">
      <c r="C9" s="189">
        <v>1</v>
      </c>
      <c r="D9" s="190" t="s">
        <v>86</v>
      </c>
      <c r="E9" s="190"/>
      <c r="F9" s="190"/>
      <c r="G9" s="190"/>
      <c r="H9" s="190"/>
      <c r="I9" s="190"/>
      <c r="J9" s="190"/>
      <c r="K9" s="190"/>
    </row>
    <row r="10" spans="3:11" ht="18.75">
      <c r="C10" s="191">
        <v>2</v>
      </c>
      <c r="D10" s="192" t="s">
        <v>87</v>
      </c>
      <c r="E10" s="192"/>
      <c r="F10" s="192"/>
      <c r="G10" s="192"/>
      <c r="H10" s="192"/>
      <c r="I10" s="192"/>
      <c r="J10" s="192"/>
      <c r="K10" s="192"/>
    </row>
    <row r="11" spans="3:11" ht="18.75">
      <c r="D11" s="187"/>
      <c r="E11" s="187" t="s">
        <v>91</v>
      </c>
      <c r="F11" s="187"/>
      <c r="G11" s="187"/>
      <c r="H11" s="187"/>
      <c r="I11" s="187"/>
      <c r="J11" s="187"/>
      <c r="K11" s="187"/>
    </row>
    <row r="12" spans="3:11" ht="18.75">
      <c r="C12" s="193">
        <v>3</v>
      </c>
      <c r="D12" s="194" t="s">
        <v>88</v>
      </c>
      <c r="E12" s="194"/>
      <c r="F12" s="194"/>
      <c r="G12" s="194"/>
      <c r="H12" s="194"/>
      <c r="I12" s="194"/>
      <c r="J12" s="194"/>
      <c r="K12" s="194"/>
    </row>
    <row r="13" spans="3:11" ht="18.75">
      <c r="C13" s="195">
        <v>4</v>
      </c>
      <c r="D13" s="196" t="s">
        <v>89</v>
      </c>
      <c r="E13" s="196"/>
      <c r="F13" s="196"/>
      <c r="G13" s="196"/>
      <c r="H13" s="196"/>
      <c r="I13" s="196"/>
      <c r="J13" s="196"/>
      <c r="K13" s="196"/>
    </row>
    <row r="14" spans="3:11" ht="18.75">
      <c r="D14" s="188"/>
      <c r="E14" s="188"/>
      <c r="F14" s="188"/>
      <c r="G14" s="188"/>
      <c r="H14" s="188"/>
      <c r="I14" s="188"/>
      <c r="J14" s="188"/>
      <c r="K14" s="188"/>
    </row>
    <row r="15" spans="3:11" ht="18.75">
      <c r="D15" s="188"/>
      <c r="E15" s="188"/>
      <c r="F15" s="188"/>
      <c r="G15" s="188"/>
      <c r="H15" s="188"/>
      <c r="I15" s="188"/>
      <c r="J15" s="188"/>
      <c r="K15" s="188"/>
    </row>
    <row r="16" spans="3:11" ht="18.75">
      <c r="D16" s="187"/>
      <c r="E16" s="187"/>
      <c r="F16" s="187"/>
      <c r="G16" s="187"/>
      <c r="H16" s="187"/>
      <c r="I16" s="187"/>
      <c r="J16" s="187"/>
      <c r="K16" s="187"/>
    </row>
  </sheetData>
  <mergeCells count="6">
    <mergeCell ref="D9:K9"/>
    <mergeCell ref="D10:K10"/>
    <mergeCell ref="D12:K12"/>
    <mergeCell ref="D13:K13"/>
    <mergeCell ref="D14:K14"/>
    <mergeCell ref="D15:K15"/>
  </mergeCells>
  <hyperlinks>
    <hyperlink ref="D9:K9" location="'PROYECTO  I - 1º CURSO'!A1" display="EVALUACIÓN Y VALORACIÓN PROYECTO I - 1º CURSO"/>
    <hyperlink ref="D10:K10" location="'PROYECTO I - 2º CURSO'!A1" display="EVALUACIÓN Y VALORACIÓN PROYECTO I - 2º CURSO"/>
    <hyperlink ref="D12:K12" location="'PROYECTO II - 1º CURSO'!A1" display="EVALUACIÓN Y VALORACIÓN PROYECTO II - 1º CURSO"/>
    <hyperlink ref="D13:K13" location="'PROYECTO II - 2º CURSO'!A1" display="EVALUACIÓN Y VALORACIÓN PROYECTO II - 2º CURS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8"/>
  <sheetViews>
    <sheetView zoomScale="60" zoomScaleNormal="60" workbookViewId="0">
      <selection sqref="A1:XFD1048576"/>
    </sheetView>
  </sheetViews>
  <sheetFormatPr baseColWidth="10" defaultRowHeight="15"/>
  <cols>
    <col min="1" max="1" width="4.5703125" customWidth="1"/>
    <col min="2" max="2" width="16.140625" customWidth="1"/>
    <col min="3" max="3" width="16" customWidth="1"/>
    <col min="4" max="4" width="15.7109375" customWidth="1"/>
    <col min="16" max="16" width="1.140625" customWidth="1"/>
    <col min="18" max="18" width="18.140625" customWidth="1"/>
    <col min="19" max="19" width="18" customWidth="1"/>
    <col min="20" max="20" width="12.5703125" customWidth="1"/>
  </cols>
  <sheetData>
    <row r="1" spans="1:46" s="4" customFormat="1" ht="31.5">
      <c r="A1" s="1"/>
      <c r="B1" s="2" t="s">
        <v>0</v>
      </c>
      <c r="C1" s="1"/>
      <c r="D1" s="1"/>
      <c r="E1" s="2" t="s">
        <v>1</v>
      </c>
      <c r="F1" s="1"/>
      <c r="G1" s="1"/>
      <c r="H1" s="1"/>
      <c r="I1" s="1"/>
      <c r="J1" s="1"/>
      <c r="K1" s="1"/>
      <c r="L1" s="1"/>
      <c r="M1" s="2" t="s">
        <v>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4" customFormat="1" ht="31.5">
      <c r="A3" s="5"/>
      <c r="B3" s="7" t="s">
        <v>3</v>
      </c>
      <c r="C3" s="5"/>
      <c r="D3" s="5"/>
      <c r="E3" s="5"/>
      <c r="F3" s="1" t="s">
        <v>4</v>
      </c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4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s="4" customFormat="1" ht="15.75" thickBot="1">
      <c r="A5" s="5"/>
      <c r="B5" s="5"/>
      <c r="C5" s="5"/>
      <c r="D5" s="5"/>
      <c r="E5" s="5"/>
      <c r="F5" s="5"/>
      <c r="G5" s="8"/>
      <c r="H5" s="9"/>
      <c r="I5" s="10" t="s">
        <v>5</v>
      </c>
      <c r="J5" s="11"/>
      <c r="K5" s="5"/>
      <c r="L5" s="5"/>
      <c r="M5" s="5"/>
      <c r="N5" s="5"/>
      <c r="O5" s="5"/>
      <c r="P5" s="5"/>
      <c r="Q5" s="5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s="4" customFormat="1" ht="45">
      <c r="A6" s="5"/>
      <c r="B6" s="5"/>
      <c r="C6" s="5"/>
      <c r="D6" s="13" t="s">
        <v>6</v>
      </c>
      <c r="E6" s="14" t="s">
        <v>7</v>
      </c>
      <c r="F6" s="14" t="s">
        <v>8</v>
      </c>
      <c r="G6" s="13" t="s">
        <v>6</v>
      </c>
      <c r="H6" s="15" t="s">
        <v>9</v>
      </c>
      <c r="I6" s="16" t="s">
        <v>10</v>
      </c>
      <c r="J6" s="15" t="s">
        <v>11</v>
      </c>
      <c r="K6" s="17" t="s">
        <v>12</v>
      </c>
      <c r="L6" s="5"/>
      <c r="M6" s="5"/>
      <c r="N6" s="5"/>
      <c r="O6" s="5"/>
      <c r="P6" s="5"/>
      <c r="Q6" s="5"/>
      <c r="R6" s="12"/>
      <c r="S6" s="12"/>
      <c r="T6" s="185"/>
      <c r="U6" s="185"/>
      <c r="V6" s="18"/>
      <c r="W6" s="18"/>
      <c r="X6" s="18"/>
      <c r="Y6" s="18"/>
      <c r="Z6" s="18"/>
      <c r="AA6" s="18"/>
      <c r="AB6" s="18"/>
      <c r="AC6" s="6"/>
      <c r="AD6" s="6"/>
      <c r="AE6" s="6"/>
      <c r="AF6" s="6"/>
      <c r="AG6" s="6"/>
      <c r="AH6" s="6"/>
      <c r="AI6" s="6"/>
      <c r="AJ6" s="6"/>
      <c r="AK6" s="6"/>
    </row>
    <row r="7" spans="1:46" s="4" customFormat="1" ht="15.75">
      <c r="A7" s="5"/>
      <c r="B7" s="5"/>
      <c r="C7" s="5"/>
      <c r="D7" s="19" t="s">
        <v>13</v>
      </c>
      <c r="E7" s="20">
        <v>96</v>
      </c>
      <c r="F7" s="21">
        <v>3</v>
      </c>
      <c r="G7" s="22" t="s">
        <v>13</v>
      </c>
      <c r="H7" s="23">
        <v>3</v>
      </c>
      <c r="I7" s="24">
        <v>0</v>
      </c>
      <c r="J7" s="25">
        <v>1</v>
      </c>
      <c r="K7" s="25">
        <v>0</v>
      </c>
      <c r="L7" s="5"/>
      <c r="M7" s="5"/>
      <c r="N7" s="5"/>
      <c r="O7" s="5"/>
      <c r="P7" s="5"/>
      <c r="Q7" s="5"/>
      <c r="R7" s="12"/>
      <c r="S7" s="12"/>
      <c r="T7" s="18"/>
      <c r="U7" s="18"/>
      <c r="V7" s="18"/>
      <c r="W7" s="18"/>
      <c r="X7" s="18"/>
      <c r="Y7" s="18"/>
      <c r="Z7" s="18"/>
      <c r="AA7" s="18"/>
      <c r="AB7" s="18"/>
      <c r="AC7" s="6"/>
      <c r="AD7" s="6"/>
      <c r="AE7" s="6"/>
      <c r="AF7" s="6"/>
      <c r="AG7" s="6"/>
      <c r="AH7" s="6"/>
      <c r="AI7" s="6"/>
      <c r="AJ7" s="6"/>
      <c r="AK7" s="6"/>
    </row>
    <row r="8" spans="1:46" s="4" customFormat="1" ht="15.75">
      <c r="A8" s="5"/>
      <c r="B8" s="5"/>
      <c r="C8" s="5"/>
      <c r="D8" s="19" t="s">
        <v>14</v>
      </c>
      <c r="E8" s="20">
        <v>288</v>
      </c>
      <c r="F8" s="21">
        <v>9</v>
      </c>
      <c r="G8" s="22" t="s">
        <v>14</v>
      </c>
      <c r="H8" s="23">
        <v>2</v>
      </c>
      <c r="I8" s="24">
        <v>7</v>
      </c>
      <c r="J8" s="25">
        <f>+H8/F8</f>
        <v>0.22222222222222221</v>
      </c>
      <c r="K8" s="25">
        <f>+I8/F8</f>
        <v>0.77777777777777779</v>
      </c>
      <c r="L8" s="5"/>
      <c r="M8" s="5"/>
      <c r="N8" s="5"/>
      <c r="O8" s="5"/>
      <c r="P8" s="5"/>
      <c r="Q8" s="5"/>
      <c r="R8" s="12"/>
      <c r="S8" s="12"/>
      <c r="T8" s="18"/>
      <c r="U8" s="18"/>
      <c r="V8" s="18"/>
      <c r="W8" s="18"/>
      <c r="X8" s="18"/>
      <c r="Y8" s="18"/>
      <c r="Z8" s="18"/>
      <c r="AA8" s="18"/>
      <c r="AB8" s="18"/>
      <c r="AC8" s="6"/>
      <c r="AD8" s="6"/>
      <c r="AE8" s="6"/>
      <c r="AF8" s="6"/>
      <c r="AG8" s="6"/>
      <c r="AH8" s="6"/>
      <c r="AI8" s="6"/>
      <c r="AJ8" s="6"/>
      <c r="AK8" s="6"/>
    </row>
    <row r="9" spans="1:46" s="4" customFormat="1" ht="15.75">
      <c r="A9" s="5"/>
      <c r="B9" s="5"/>
      <c r="C9" s="5"/>
      <c r="D9" s="19" t="s">
        <v>15</v>
      </c>
      <c r="E9" s="20">
        <v>192</v>
      </c>
      <c r="F9" s="21">
        <v>6</v>
      </c>
      <c r="G9" s="22" t="s">
        <v>15</v>
      </c>
      <c r="H9" s="23">
        <v>2</v>
      </c>
      <c r="I9" s="24">
        <v>4</v>
      </c>
      <c r="J9" s="25">
        <f t="shared" ref="J9:J11" si="0">+H9/F9</f>
        <v>0.33333333333333331</v>
      </c>
      <c r="K9" s="25">
        <f t="shared" ref="K9:K11" si="1">+I9/F9</f>
        <v>0.66666666666666663</v>
      </c>
      <c r="L9" s="5"/>
      <c r="M9" s="5"/>
      <c r="N9" s="5"/>
      <c r="O9" s="5"/>
      <c r="P9" s="5"/>
      <c r="Q9" s="5"/>
      <c r="R9" s="12"/>
      <c r="S9" s="12"/>
      <c r="T9" s="18"/>
      <c r="U9" s="18"/>
      <c r="V9" s="18"/>
      <c r="W9" s="18"/>
      <c r="X9" s="18"/>
      <c r="Y9" s="18"/>
      <c r="Z9" s="18"/>
      <c r="AA9" s="18"/>
      <c r="AB9" s="18"/>
      <c r="AC9" s="6"/>
      <c r="AD9" s="6"/>
      <c r="AE9" s="6"/>
      <c r="AF9" s="6"/>
      <c r="AG9" s="6"/>
      <c r="AH9" s="6"/>
      <c r="AI9" s="6"/>
      <c r="AJ9" s="6"/>
      <c r="AK9" s="6"/>
    </row>
    <row r="10" spans="1:46" s="4" customFormat="1" ht="15.75">
      <c r="A10" s="5"/>
      <c r="B10" s="5"/>
      <c r="C10" s="5"/>
      <c r="D10" s="19" t="s">
        <v>16</v>
      </c>
      <c r="E10" s="20">
        <v>288</v>
      </c>
      <c r="F10" s="21">
        <v>9</v>
      </c>
      <c r="G10" s="22" t="s">
        <v>16</v>
      </c>
      <c r="H10" s="23">
        <v>2</v>
      </c>
      <c r="I10" s="24">
        <v>7</v>
      </c>
      <c r="J10" s="25">
        <f t="shared" si="0"/>
        <v>0.22222222222222221</v>
      </c>
      <c r="K10" s="25">
        <f t="shared" si="1"/>
        <v>0.77777777777777779</v>
      </c>
      <c r="L10" s="5"/>
      <c r="M10" s="5"/>
      <c r="N10" s="5"/>
      <c r="O10" s="5"/>
      <c r="P10" s="5"/>
      <c r="Q10" s="5"/>
      <c r="R10" s="12"/>
      <c r="S10" s="12"/>
      <c r="T10" s="18"/>
      <c r="U10" s="18"/>
      <c r="V10" s="18"/>
      <c r="W10" s="18"/>
      <c r="X10" s="18"/>
      <c r="Y10" s="18"/>
      <c r="Z10" s="18"/>
      <c r="AA10" s="18"/>
      <c r="AB10" s="18"/>
      <c r="AC10" s="6"/>
      <c r="AD10" s="6"/>
      <c r="AE10" s="6"/>
      <c r="AF10" s="6"/>
      <c r="AG10" s="6"/>
      <c r="AH10" s="6"/>
      <c r="AI10" s="6"/>
      <c r="AJ10" s="6"/>
      <c r="AK10" s="6"/>
    </row>
    <row r="11" spans="1:46" s="4" customFormat="1" ht="15.75">
      <c r="A11" s="5"/>
      <c r="B11" s="5"/>
      <c r="C11" s="5"/>
      <c r="D11" s="19" t="s">
        <v>17</v>
      </c>
      <c r="E11" s="20">
        <v>96</v>
      </c>
      <c r="F11" s="21">
        <v>3</v>
      </c>
      <c r="G11" s="22" t="s">
        <v>17</v>
      </c>
      <c r="H11" s="23">
        <v>3</v>
      </c>
      <c r="I11" s="24">
        <v>0</v>
      </c>
      <c r="J11" s="25">
        <f t="shared" si="0"/>
        <v>1</v>
      </c>
      <c r="K11" s="25">
        <f t="shared" si="1"/>
        <v>0</v>
      </c>
      <c r="L11" s="5"/>
      <c r="M11" s="5"/>
      <c r="N11" s="5"/>
      <c r="O11" s="5"/>
      <c r="P11" s="5"/>
      <c r="Q11" s="5"/>
      <c r="R11" s="12"/>
      <c r="S11" s="12"/>
      <c r="T11" s="18"/>
      <c r="U11" s="18"/>
      <c r="V11" s="18"/>
      <c r="W11" s="18"/>
      <c r="X11" s="18"/>
      <c r="Y11" s="18"/>
      <c r="Z11" s="18"/>
      <c r="AA11" s="18"/>
      <c r="AB11" s="18"/>
      <c r="AC11" s="6"/>
      <c r="AD11" s="6"/>
      <c r="AE11" s="6"/>
      <c r="AF11" s="6"/>
      <c r="AG11" s="6"/>
      <c r="AH11" s="6"/>
      <c r="AI11" s="6"/>
      <c r="AJ11" s="6"/>
      <c r="AK11" s="6"/>
    </row>
    <row r="12" spans="1:46" s="4" customFormat="1" ht="16.5" thickBot="1">
      <c r="A12" s="5"/>
      <c r="B12" s="5"/>
      <c r="C12" s="5"/>
      <c r="D12" s="26" t="s">
        <v>18</v>
      </c>
      <c r="E12" s="27">
        <v>960</v>
      </c>
      <c r="F12" s="28">
        <f>SUM(F7:F11)</f>
        <v>30</v>
      </c>
      <c r="G12" s="29" t="s">
        <v>19</v>
      </c>
      <c r="H12" s="23">
        <v>3</v>
      </c>
      <c r="I12" s="24">
        <v>0</v>
      </c>
      <c r="J12" s="30"/>
      <c r="K12" s="31"/>
      <c r="L12" s="5"/>
      <c r="M12" s="5"/>
      <c r="N12" s="5"/>
      <c r="O12" s="5"/>
      <c r="P12" s="5"/>
      <c r="Q12" s="5"/>
      <c r="R12" s="12"/>
      <c r="S12" s="12"/>
      <c r="T12" s="18"/>
      <c r="U12" s="18"/>
      <c r="V12" s="18"/>
      <c r="W12" s="18"/>
      <c r="X12" s="18"/>
      <c r="Y12" s="18"/>
      <c r="Z12" s="18"/>
      <c r="AA12" s="18"/>
      <c r="AB12" s="18"/>
      <c r="AC12" s="6"/>
      <c r="AD12" s="6"/>
      <c r="AE12" s="6"/>
      <c r="AF12" s="6"/>
      <c r="AG12" s="6"/>
      <c r="AH12" s="6"/>
      <c r="AI12" s="6"/>
      <c r="AJ12" s="6"/>
      <c r="AK12" s="6"/>
    </row>
    <row r="13" spans="1:46" s="4" customFormat="1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12"/>
      <c r="O13" s="12"/>
      <c r="P13" s="12"/>
      <c r="Q13" s="12"/>
      <c r="R13" s="1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6"/>
      <c r="AD13" s="6"/>
      <c r="AE13" s="6"/>
      <c r="AF13" s="6"/>
      <c r="AG13" s="6"/>
      <c r="AH13" s="6"/>
      <c r="AI13" s="6"/>
      <c r="AJ13" s="6"/>
    </row>
    <row r="14" spans="1:46" s="4" customFormat="1" ht="24.75" customHeight="1" thickBot="1">
      <c r="A14" s="8"/>
      <c r="B14" s="32" t="s">
        <v>20</v>
      </c>
      <c r="C14" s="33"/>
      <c r="D14" s="34"/>
      <c r="E14" s="35" t="s">
        <v>21</v>
      </c>
      <c r="F14" s="33"/>
      <c r="G14" s="33"/>
      <c r="H14" s="33"/>
      <c r="I14" s="33"/>
      <c r="J14" s="33"/>
      <c r="K14" s="36" t="s">
        <v>22</v>
      </c>
      <c r="L14" s="33"/>
      <c r="M14" s="33"/>
      <c r="N14" s="33"/>
      <c r="O14" s="33"/>
      <c r="P14" s="33"/>
      <c r="Q14" s="33"/>
      <c r="R14" s="33"/>
      <c r="S14" s="33"/>
      <c r="T14" s="34"/>
      <c r="U14" s="37" t="s">
        <v>23</v>
      </c>
      <c r="V14" s="33"/>
      <c r="W14" s="33"/>
      <c r="X14" s="33"/>
      <c r="Y14" s="33"/>
      <c r="Z14" s="34"/>
      <c r="AA14" s="8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s="4" customFormat="1" ht="24.75" customHeight="1" thickBot="1">
      <c r="A15" s="8"/>
      <c r="B15" s="40" t="s">
        <v>24</v>
      </c>
      <c r="C15" s="41" t="s">
        <v>25</v>
      </c>
      <c r="D15" s="42" t="s">
        <v>26</v>
      </c>
      <c r="E15" s="43" t="s">
        <v>27</v>
      </c>
      <c r="F15" s="44" t="s">
        <v>28</v>
      </c>
      <c r="G15" s="44" t="s">
        <v>29</v>
      </c>
      <c r="H15" s="44" t="s">
        <v>30</v>
      </c>
      <c r="I15" s="44" t="s">
        <v>31</v>
      </c>
      <c r="J15" s="45" t="s">
        <v>32</v>
      </c>
      <c r="K15" s="43" t="s">
        <v>27</v>
      </c>
      <c r="L15" s="44" t="s">
        <v>28</v>
      </c>
      <c r="M15" s="44" t="s">
        <v>29</v>
      </c>
      <c r="N15" s="44" t="s">
        <v>30</v>
      </c>
      <c r="O15" s="44" t="s">
        <v>31</v>
      </c>
      <c r="P15" s="46" t="s">
        <v>33</v>
      </c>
      <c r="Q15" s="47" t="s">
        <v>32</v>
      </c>
      <c r="R15" s="48" t="s">
        <v>34</v>
      </c>
      <c r="S15" s="48" t="s">
        <v>35</v>
      </c>
      <c r="T15" s="49" t="s">
        <v>36</v>
      </c>
      <c r="U15" s="43" t="s">
        <v>27</v>
      </c>
      <c r="V15" s="44" t="s">
        <v>28</v>
      </c>
      <c r="W15" s="44" t="s">
        <v>29</v>
      </c>
      <c r="X15" s="44" t="s">
        <v>30</v>
      </c>
      <c r="Y15" s="44" t="s">
        <v>31</v>
      </c>
      <c r="Z15" s="45" t="s">
        <v>32</v>
      </c>
      <c r="AA15" s="8"/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s="4" customFormat="1" ht="24.75" customHeight="1">
      <c r="A16" s="8"/>
      <c r="B16" s="50" t="s">
        <v>37</v>
      </c>
      <c r="C16" s="51" t="s">
        <v>38</v>
      </c>
      <c r="D16" s="52" t="s">
        <v>39</v>
      </c>
      <c r="E16" s="53">
        <v>10</v>
      </c>
      <c r="F16" s="54">
        <v>10</v>
      </c>
      <c r="G16" s="54">
        <v>10</v>
      </c>
      <c r="H16" s="54">
        <v>10</v>
      </c>
      <c r="I16" s="54">
        <v>10</v>
      </c>
      <c r="J16" s="55">
        <v>10</v>
      </c>
      <c r="K16" s="56">
        <v>10</v>
      </c>
      <c r="L16" s="57">
        <v>10</v>
      </c>
      <c r="M16" s="57">
        <v>10</v>
      </c>
      <c r="N16" s="57">
        <v>10</v>
      </c>
      <c r="O16" s="57">
        <v>10</v>
      </c>
      <c r="P16" s="58">
        <v>1</v>
      </c>
      <c r="Q16" s="59">
        <v>10</v>
      </c>
      <c r="R16" s="59">
        <v>10</v>
      </c>
      <c r="S16" s="59">
        <v>10</v>
      </c>
      <c r="T16" s="59">
        <v>10</v>
      </c>
      <c r="U16" s="60">
        <f>((((E16*$E$24)+((K16*$K$24))+((Q16*$Q$24)*$Q$25)+((R16*$R$24)+(S16*$S$24)+(T16*$T$24))*$S$25))-1)</f>
        <v>10</v>
      </c>
      <c r="V16" s="61">
        <f>(((F16*$F$24)+((L16*$L$24)+((Q16*$Q$24)*$Q$25)+((R16*$R$24)+(S16*$S$24)+(T16*$T$24))*$S$25))-1)</f>
        <v>10</v>
      </c>
      <c r="W16" s="61">
        <f>(((G16*$G$24)+((M16*$M$24)*$G$25)+((Q16*$Q$24)+((R16*$R$24)+(S16*$S$24)+(T16*$T$24)))))-1</f>
        <v>9.8888888888888893</v>
      </c>
      <c r="X16" s="61">
        <f>(((H16*$H$24)+((N16*$N$24)*$N$25)+((Q16*$Q$24))+((R16*$R$24)+(S16*$S$24)+(T16*$T$24))))-1</f>
        <v>10.333333333333332</v>
      </c>
      <c r="Y16" s="61">
        <f>(((I16*$I$24)+((O16*$O$24)*$G$25)+((Q16*$Q$24))+((R16*$R$24)+(S16*$S$24)+(T16*$T$24))))-1</f>
        <v>9.8888888888888893</v>
      </c>
      <c r="Z16" s="62">
        <f>(((J16*$J$24)+((Q16*$Q$24)*$G$25)))</f>
        <v>9.6</v>
      </c>
      <c r="AA16" s="8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s="4" customFormat="1" ht="24.75" customHeight="1">
      <c r="A17" s="8"/>
      <c r="B17" s="63" t="s">
        <v>40</v>
      </c>
      <c r="C17" s="64" t="s">
        <v>41</v>
      </c>
      <c r="D17" s="65" t="s">
        <v>42</v>
      </c>
      <c r="E17" s="66"/>
      <c r="F17" s="67"/>
      <c r="G17" s="67"/>
      <c r="H17" s="67"/>
      <c r="I17" s="67"/>
      <c r="J17" s="68"/>
      <c r="K17" s="69"/>
      <c r="L17" s="70"/>
      <c r="M17" s="70"/>
      <c r="N17" s="70"/>
      <c r="O17" s="70"/>
      <c r="P17" s="71"/>
      <c r="Q17" s="59"/>
      <c r="R17" s="59"/>
      <c r="S17" s="59"/>
      <c r="T17" s="59"/>
      <c r="U17" s="60">
        <f t="shared" ref="U17:U23" si="2">((((E17*$E$24)+((K17*$K$24))+((Q17*$Q$24)*$Q$25)+((R17*$R$24)+(S17*$S$24)+(T17*$T$24))*$S$25))-1)</f>
        <v>-1</v>
      </c>
      <c r="V17" s="61">
        <f t="shared" ref="V17:V23" si="3">(((F17*$F$24)+((L17*$L$24)+((Q17*$Q$24)*$Q$25)+((R17*$R$24)+(S17*$S$24)+(T17*$T$24))*$S$25))-1)</f>
        <v>-1</v>
      </c>
      <c r="W17" s="61">
        <f t="shared" ref="W17:W23" si="4">(((G17*$G$24)+((M17*$M$24)*$G$25)+((Q17*$Q$24)+((R17*$R$24)+(S17*$S$24)+(T17*$T$24)))))-1</f>
        <v>-1</v>
      </c>
      <c r="X17" s="61">
        <f t="shared" ref="X17:X23" si="5">(((H17*$H$24)+((N17*$N$24)*$N$25)+((Q17*$Q$24))+((R17*$R$24)+(S17*$S$24)+(T17*$T$24))))-1</f>
        <v>-1</v>
      </c>
      <c r="Y17" s="61">
        <f t="shared" ref="Y17:Y23" si="6">(((I17*$I$24)+((O17*$O$24)*$G$25)+((Q17*$Q$24))+((R17*$R$24)+(S17*$S$24)+(T17*$T$24))))-1</f>
        <v>-1</v>
      </c>
      <c r="Z17" s="62">
        <f t="shared" ref="Z17:Z23" si="7">(((J17*$J$24)+((Q17*$Q$24)*$G$25)))</f>
        <v>0</v>
      </c>
      <c r="AA17" s="8"/>
      <c r="AB17" s="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" customFormat="1" ht="24.75" customHeight="1">
      <c r="A18" s="8"/>
      <c r="B18" s="63" t="s">
        <v>43</v>
      </c>
      <c r="C18" s="64" t="s">
        <v>44</v>
      </c>
      <c r="D18" s="65" t="s">
        <v>45</v>
      </c>
      <c r="E18" s="66"/>
      <c r="F18" s="67"/>
      <c r="G18" s="67"/>
      <c r="H18" s="67"/>
      <c r="I18" s="67"/>
      <c r="J18" s="68"/>
      <c r="K18" s="69"/>
      <c r="L18" s="70"/>
      <c r="M18" s="70"/>
      <c r="N18" s="70"/>
      <c r="O18" s="70"/>
      <c r="P18" s="71"/>
      <c r="Q18" s="59"/>
      <c r="R18" s="59"/>
      <c r="S18" s="59"/>
      <c r="T18" s="59"/>
      <c r="U18" s="60">
        <f t="shared" si="2"/>
        <v>-1</v>
      </c>
      <c r="V18" s="61">
        <f t="shared" si="3"/>
        <v>-1</v>
      </c>
      <c r="W18" s="61">
        <f t="shared" si="4"/>
        <v>-1</v>
      </c>
      <c r="X18" s="61">
        <f t="shared" si="5"/>
        <v>-1</v>
      </c>
      <c r="Y18" s="61">
        <f t="shared" si="6"/>
        <v>-1</v>
      </c>
      <c r="Z18" s="62">
        <f t="shared" si="7"/>
        <v>0</v>
      </c>
      <c r="AA18" s="8"/>
      <c r="AB18" s="8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s="4" customFormat="1" ht="24.75" customHeight="1">
      <c r="A19" s="8"/>
      <c r="B19" s="63" t="s">
        <v>46</v>
      </c>
      <c r="C19" s="64" t="s">
        <v>47</v>
      </c>
      <c r="D19" s="65" t="s">
        <v>48</v>
      </c>
      <c r="E19" s="66"/>
      <c r="F19" s="67"/>
      <c r="G19" s="67"/>
      <c r="H19" s="67"/>
      <c r="I19" s="67"/>
      <c r="J19" s="68"/>
      <c r="K19" s="69"/>
      <c r="L19" s="70"/>
      <c r="M19" s="70"/>
      <c r="N19" s="70"/>
      <c r="O19" s="70"/>
      <c r="P19" s="71"/>
      <c r="Q19" s="59"/>
      <c r="R19" s="59"/>
      <c r="S19" s="59"/>
      <c r="T19" s="59"/>
      <c r="U19" s="60">
        <f t="shared" si="2"/>
        <v>-1</v>
      </c>
      <c r="V19" s="61">
        <f t="shared" si="3"/>
        <v>-1</v>
      </c>
      <c r="W19" s="61">
        <f t="shared" si="4"/>
        <v>-1</v>
      </c>
      <c r="X19" s="61">
        <f t="shared" si="5"/>
        <v>-1</v>
      </c>
      <c r="Y19" s="61">
        <f t="shared" si="6"/>
        <v>-1</v>
      </c>
      <c r="Z19" s="62">
        <f t="shared" si="7"/>
        <v>0</v>
      </c>
      <c r="AA19" s="8"/>
      <c r="AB19" s="8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s="4" customFormat="1" ht="24.75" customHeight="1">
      <c r="A20" s="8"/>
      <c r="B20" s="63" t="s">
        <v>49</v>
      </c>
      <c r="C20" s="64" t="s">
        <v>50</v>
      </c>
      <c r="D20" s="65" t="s">
        <v>51</v>
      </c>
      <c r="E20" s="66"/>
      <c r="F20" s="67"/>
      <c r="G20" s="67"/>
      <c r="H20" s="67"/>
      <c r="I20" s="67"/>
      <c r="J20" s="68"/>
      <c r="K20" s="69"/>
      <c r="L20" s="70"/>
      <c r="M20" s="70"/>
      <c r="N20" s="70"/>
      <c r="O20" s="70"/>
      <c r="P20" s="71"/>
      <c r="Q20" s="59"/>
      <c r="R20" s="59"/>
      <c r="S20" s="59"/>
      <c r="T20" s="59"/>
      <c r="U20" s="60">
        <f t="shared" si="2"/>
        <v>-1</v>
      </c>
      <c r="V20" s="61">
        <f t="shared" si="3"/>
        <v>-1</v>
      </c>
      <c r="W20" s="61">
        <f t="shared" si="4"/>
        <v>-1</v>
      </c>
      <c r="X20" s="61">
        <f t="shared" si="5"/>
        <v>-1</v>
      </c>
      <c r="Y20" s="61">
        <f t="shared" si="6"/>
        <v>-1</v>
      </c>
      <c r="Z20" s="62">
        <f t="shared" si="7"/>
        <v>0</v>
      </c>
      <c r="AA20" s="8"/>
      <c r="AB20" s="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s="4" customFormat="1" ht="24.75" customHeight="1">
      <c r="A21" s="8"/>
      <c r="B21" s="63" t="s">
        <v>52</v>
      </c>
      <c r="C21" s="64" t="s">
        <v>53</v>
      </c>
      <c r="D21" s="65" t="s">
        <v>54</v>
      </c>
      <c r="E21" s="66"/>
      <c r="F21" s="67"/>
      <c r="G21" s="67"/>
      <c r="H21" s="67"/>
      <c r="I21" s="67"/>
      <c r="J21" s="68"/>
      <c r="K21" s="69"/>
      <c r="L21" s="70"/>
      <c r="M21" s="70"/>
      <c r="N21" s="70"/>
      <c r="O21" s="70"/>
      <c r="P21" s="71"/>
      <c r="Q21" s="59"/>
      <c r="R21" s="59"/>
      <c r="S21" s="59"/>
      <c r="T21" s="59"/>
      <c r="U21" s="60">
        <f t="shared" si="2"/>
        <v>-1</v>
      </c>
      <c r="V21" s="61">
        <f t="shared" si="3"/>
        <v>-1</v>
      </c>
      <c r="W21" s="61">
        <f t="shared" si="4"/>
        <v>-1</v>
      </c>
      <c r="X21" s="61">
        <f t="shared" si="5"/>
        <v>-1</v>
      </c>
      <c r="Y21" s="61">
        <f t="shared" si="6"/>
        <v>-1</v>
      </c>
      <c r="Z21" s="62">
        <f t="shared" si="7"/>
        <v>0</v>
      </c>
      <c r="AA21" s="8"/>
      <c r="AB21" s="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s="4" customFormat="1" ht="24.75" customHeight="1">
      <c r="A22" s="8"/>
      <c r="B22" s="72" t="s">
        <v>55</v>
      </c>
      <c r="C22" s="73" t="s">
        <v>56</v>
      </c>
      <c r="D22" s="74" t="s">
        <v>57</v>
      </c>
      <c r="E22" s="66"/>
      <c r="F22" s="67"/>
      <c r="G22" s="67"/>
      <c r="H22" s="67"/>
      <c r="I22" s="67"/>
      <c r="J22" s="68"/>
      <c r="K22" s="69"/>
      <c r="L22" s="70"/>
      <c r="M22" s="70"/>
      <c r="N22" s="70"/>
      <c r="O22" s="70"/>
      <c r="P22" s="71"/>
      <c r="Q22" s="59"/>
      <c r="R22" s="59"/>
      <c r="S22" s="59"/>
      <c r="T22" s="59"/>
      <c r="U22" s="60">
        <f t="shared" si="2"/>
        <v>-1</v>
      </c>
      <c r="V22" s="61">
        <f t="shared" si="3"/>
        <v>-1</v>
      </c>
      <c r="W22" s="61">
        <f t="shared" si="4"/>
        <v>-1</v>
      </c>
      <c r="X22" s="61">
        <f t="shared" si="5"/>
        <v>-1</v>
      </c>
      <c r="Y22" s="61">
        <f t="shared" si="6"/>
        <v>-1</v>
      </c>
      <c r="Z22" s="62">
        <f t="shared" si="7"/>
        <v>0</v>
      </c>
      <c r="AA22" s="8"/>
      <c r="AB22" s="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s="4" customFormat="1" ht="24.75" customHeight="1" thickBot="1">
      <c r="A23" s="8"/>
      <c r="B23" s="72" t="s">
        <v>58</v>
      </c>
      <c r="C23" s="73" t="s">
        <v>59</v>
      </c>
      <c r="D23" s="74" t="s">
        <v>60</v>
      </c>
      <c r="E23" s="75"/>
      <c r="F23" s="76"/>
      <c r="G23" s="76"/>
      <c r="H23" s="76"/>
      <c r="I23" s="76"/>
      <c r="J23" s="77"/>
      <c r="K23" s="78"/>
      <c r="L23" s="79"/>
      <c r="M23" s="79"/>
      <c r="N23" s="79"/>
      <c r="O23" s="79"/>
      <c r="P23" s="80"/>
      <c r="Q23" s="59"/>
      <c r="R23" s="59"/>
      <c r="S23" s="59"/>
      <c r="T23" s="59"/>
      <c r="U23" s="81">
        <f t="shared" si="2"/>
        <v>-1</v>
      </c>
      <c r="V23" s="82">
        <f t="shared" si="3"/>
        <v>-1</v>
      </c>
      <c r="W23" s="82">
        <f t="shared" si="4"/>
        <v>-1</v>
      </c>
      <c r="X23" s="82">
        <f t="shared" si="5"/>
        <v>-1</v>
      </c>
      <c r="Y23" s="82">
        <f t="shared" si="6"/>
        <v>-1</v>
      </c>
      <c r="Z23" s="83">
        <f t="shared" si="7"/>
        <v>0</v>
      </c>
      <c r="AA23" s="8"/>
      <c r="AB23" s="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4" customFormat="1" ht="30" customHeight="1" thickBot="1">
      <c r="A24" s="84"/>
      <c r="B24" s="85" t="s">
        <v>61</v>
      </c>
      <c r="C24" s="86"/>
      <c r="D24" s="86"/>
      <c r="E24" s="87">
        <f>J7</f>
        <v>1</v>
      </c>
      <c r="F24" s="88">
        <f>J11</f>
        <v>1</v>
      </c>
      <c r="G24" s="88">
        <f>J10</f>
        <v>0.22222222222222221</v>
      </c>
      <c r="H24" s="88">
        <f>J9</f>
        <v>0.33333333333333331</v>
      </c>
      <c r="I24" s="88">
        <f>J8</f>
        <v>0.22222222222222221</v>
      </c>
      <c r="J24" s="89">
        <v>0.9</v>
      </c>
      <c r="K24" s="90">
        <f>K7</f>
        <v>0</v>
      </c>
      <c r="L24" s="88">
        <f>K11</f>
        <v>0</v>
      </c>
      <c r="M24" s="88">
        <f>K10</f>
        <v>0.77777777777777779</v>
      </c>
      <c r="N24" s="88">
        <f>K9</f>
        <v>0.66666666666666663</v>
      </c>
      <c r="O24" s="88">
        <f>K8</f>
        <v>0.77777777777777779</v>
      </c>
      <c r="P24" s="91">
        <v>0.41670000000000001</v>
      </c>
      <c r="Q24" s="92">
        <v>0.1</v>
      </c>
      <c r="R24" s="93">
        <v>0.1</v>
      </c>
      <c r="S24" s="93">
        <v>0.1</v>
      </c>
      <c r="T24" s="94">
        <v>0.1</v>
      </c>
      <c r="U24" s="95"/>
      <c r="V24" s="95"/>
      <c r="W24" s="95"/>
      <c r="X24" s="95"/>
      <c r="Y24" s="95"/>
      <c r="Z24" s="95"/>
      <c r="AA24" s="84"/>
      <c r="AB24" s="96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s="4" customFormat="1" ht="30" customHeight="1" thickBot="1">
      <c r="A25" s="84"/>
      <c r="B25" s="98"/>
      <c r="C25" s="99"/>
      <c r="D25" s="99"/>
      <c r="E25" s="100"/>
      <c r="F25" s="101"/>
      <c r="G25" s="102">
        <v>0.6</v>
      </c>
      <c r="H25" s="101"/>
      <c r="I25" s="101"/>
      <c r="J25" s="103"/>
      <c r="K25" s="102" t="s">
        <v>62</v>
      </c>
      <c r="L25" s="101"/>
      <c r="M25" s="101"/>
      <c r="N25" s="102">
        <v>0.6</v>
      </c>
      <c r="O25" s="101"/>
      <c r="P25" s="104"/>
      <c r="Q25" s="105">
        <v>0.1</v>
      </c>
      <c r="R25" s="106" t="s">
        <v>62</v>
      </c>
      <c r="S25" s="107">
        <v>0.3</v>
      </c>
      <c r="T25" s="108"/>
      <c r="U25" s="95"/>
      <c r="V25" s="95"/>
      <c r="W25" s="95"/>
      <c r="X25" s="95"/>
      <c r="Y25" s="95"/>
      <c r="Z25" s="95"/>
      <c r="AA25" s="84"/>
      <c r="AB25" s="9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</row>
    <row r="26" spans="1:46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46" s="4" customFormat="1" ht="31.5">
      <c r="A27" s="1"/>
      <c r="B27" s="2" t="s">
        <v>0</v>
      </c>
      <c r="C27" s="1"/>
      <c r="D27" s="1"/>
      <c r="E27" s="2" t="s">
        <v>1</v>
      </c>
      <c r="F27" s="1"/>
      <c r="G27" s="1"/>
      <c r="H27" s="1"/>
      <c r="I27" s="1"/>
      <c r="J27" s="1"/>
      <c r="K27" s="1"/>
      <c r="L27" s="1"/>
      <c r="M27" s="109" t="s">
        <v>63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4" customFormat="1" ht="15.7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2"/>
      <c r="N28" s="12"/>
      <c r="O28" s="12"/>
      <c r="P28" s="12"/>
      <c r="Q28" s="12"/>
      <c r="R28" s="1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"/>
      <c r="AD28" s="6"/>
      <c r="AE28" s="6"/>
      <c r="AF28" s="6"/>
      <c r="AG28" s="6"/>
      <c r="AH28" s="6"/>
      <c r="AI28" s="6"/>
      <c r="AJ28" s="6"/>
    </row>
    <row r="29" spans="1:46" s="4" customFormat="1" ht="24.75" customHeight="1" thickBot="1">
      <c r="A29" s="8"/>
      <c r="B29" s="32" t="s">
        <v>20</v>
      </c>
      <c r="C29" s="33"/>
      <c r="D29" s="34"/>
      <c r="E29" s="35" t="s">
        <v>21</v>
      </c>
      <c r="F29" s="33"/>
      <c r="G29" s="33"/>
      <c r="H29" s="33"/>
      <c r="I29" s="33"/>
      <c r="J29" s="33"/>
      <c r="K29" s="36" t="s">
        <v>22</v>
      </c>
      <c r="L29" s="33"/>
      <c r="M29" s="33"/>
      <c r="N29" s="33"/>
      <c r="O29" s="33"/>
      <c r="P29" s="33"/>
      <c r="Q29" s="33"/>
      <c r="R29" s="33"/>
      <c r="S29" s="33"/>
      <c r="T29" s="34"/>
      <c r="U29" s="37" t="s">
        <v>23</v>
      </c>
      <c r="V29" s="33"/>
      <c r="W29" s="33"/>
      <c r="X29" s="33"/>
      <c r="Y29" s="33"/>
      <c r="Z29" s="34"/>
      <c r="AA29" s="8"/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s="4" customFormat="1" ht="24.75" customHeight="1" thickBot="1">
      <c r="A30" s="8"/>
      <c r="B30" s="40" t="s">
        <v>24</v>
      </c>
      <c r="C30" s="41" t="s">
        <v>25</v>
      </c>
      <c r="D30" s="42" t="s">
        <v>26</v>
      </c>
      <c r="E30" s="43" t="s">
        <v>27</v>
      </c>
      <c r="F30" s="44" t="s">
        <v>28</v>
      </c>
      <c r="G30" s="44" t="s">
        <v>29</v>
      </c>
      <c r="H30" s="44" t="s">
        <v>30</v>
      </c>
      <c r="I30" s="44" t="s">
        <v>31</v>
      </c>
      <c r="J30" s="45" t="s">
        <v>32</v>
      </c>
      <c r="K30" s="43" t="s">
        <v>27</v>
      </c>
      <c r="L30" s="44" t="s">
        <v>28</v>
      </c>
      <c r="M30" s="44" t="s">
        <v>29</v>
      </c>
      <c r="N30" s="44" t="s">
        <v>30</v>
      </c>
      <c r="O30" s="44" t="s">
        <v>31</v>
      </c>
      <c r="P30" s="46" t="s">
        <v>33</v>
      </c>
      <c r="Q30" s="47" t="s">
        <v>32</v>
      </c>
      <c r="R30" s="48" t="s">
        <v>34</v>
      </c>
      <c r="S30" s="48" t="s">
        <v>35</v>
      </c>
      <c r="T30" s="49" t="s">
        <v>36</v>
      </c>
      <c r="U30" s="43" t="s">
        <v>27</v>
      </c>
      <c r="V30" s="44" t="s">
        <v>28</v>
      </c>
      <c r="W30" s="44" t="s">
        <v>29</v>
      </c>
      <c r="X30" s="44" t="s">
        <v>30</v>
      </c>
      <c r="Y30" s="44" t="s">
        <v>31</v>
      </c>
      <c r="Z30" s="45" t="s">
        <v>32</v>
      </c>
      <c r="AA30" s="8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s="4" customFormat="1" ht="24.75" customHeight="1">
      <c r="A31" s="8"/>
      <c r="B31" s="50" t="s">
        <v>37</v>
      </c>
      <c r="C31" s="51" t="s">
        <v>38</v>
      </c>
      <c r="D31" s="52" t="s">
        <v>39</v>
      </c>
      <c r="E31" s="53"/>
      <c r="F31" s="54"/>
      <c r="G31" s="54"/>
      <c r="H31" s="54"/>
      <c r="I31" s="54"/>
      <c r="J31" s="55"/>
      <c r="K31" s="56"/>
      <c r="L31" s="57"/>
      <c r="M31" s="57"/>
      <c r="N31" s="57"/>
      <c r="O31" s="57"/>
      <c r="P31" s="58"/>
      <c r="Q31" s="59"/>
      <c r="R31" s="59"/>
      <c r="S31" s="59"/>
      <c r="T31" s="59"/>
      <c r="U31" s="60">
        <f>((((E31*$E$24)+((K31*$K$24))+((Q31*$Q$24)*$Q$25)+((R31*$R$24)+(S31*$S$24)+(T31*$T$24))*$S$25))-1)</f>
        <v>-1</v>
      </c>
      <c r="V31" s="61">
        <f>(((F31*$F$24)+((L31*$L$24)+((Q31*$Q$24)*$Q$25)+((R31*$R$24)+(S31*$S$24)+(T31*$T$24))*$S$25))-1)</f>
        <v>-1</v>
      </c>
      <c r="W31" s="61">
        <f>(((G31*$G$24)+((M31*$M$24)*$G$25)+((Q31*$Q$24)+((R31*$R$24)+(S31*$S$24)+(T31*$T$24)))))-1</f>
        <v>-1</v>
      </c>
      <c r="X31" s="61">
        <f>(((H31*$H$24)+((N31*$N$24)*$N$25)+((Q31*$Q$24))+((R31*$R$24)+(S31*$S$24)+(T31*$T$24))))-1</f>
        <v>-1</v>
      </c>
      <c r="Y31" s="61">
        <f>(((I31*$I$24)+((O31*$O$24)*$G$25)+((Q31*$Q$24))+((R31*$R$24)+(S31*$S$24)+(T31*$T$24))))-1</f>
        <v>-1</v>
      </c>
      <c r="Z31" s="62">
        <f>(((J31*$J$24)+((Q31*$Q$24)*$G$25)))</f>
        <v>0</v>
      </c>
      <c r="AA31" s="8"/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s="4" customFormat="1" ht="24.75" customHeight="1">
      <c r="A32" s="8"/>
      <c r="B32" s="63" t="s">
        <v>40</v>
      </c>
      <c r="C32" s="64" t="s">
        <v>41</v>
      </c>
      <c r="D32" s="65" t="s">
        <v>42</v>
      </c>
      <c r="E32" s="66"/>
      <c r="F32" s="67"/>
      <c r="G32" s="67"/>
      <c r="H32" s="67"/>
      <c r="I32" s="67"/>
      <c r="J32" s="68"/>
      <c r="K32" s="69"/>
      <c r="L32" s="70"/>
      <c r="M32" s="70"/>
      <c r="N32" s="70"/>
      <c r="O32" s="70"/>
      <c r="P32" s="71"/>
      <c r="Q32" s="59"/>
      <c r="R32" s="59"/>
      <c r="S32" s="59"/>
      <c r="T32" s="59"/>
      <c r="U32" s="60">
        <f t="shared" ref="U32:U38" si="8">((((E32*$E$24)+((K32*$K$24))+((Q32*$Q$24)*$Q$25)+((R32*$R$24)+(S32*$S$24)+(T32*$T$24))*$S$25))-1)</f>
        <v>-1</v>
      </c>
      <c r="V32" s="61">
        <f t="shared" ref="V32:V38" si="9">(((F32*$F$24)+((L32*$L$24)+((Q32*$Q$24)*$Q$25)+((R32*$R$24)+(S32*$S$24)+(T32*$T$24))*$S$25))-1)</f>
        <v>-1</v>
      </c>
      <c r="W32" s="61">
        <f t="shared" ref="W32:W38" si="10">(((G32*$G$24)+((M32*$M$24)*$G$25)+((Q32*$Q$24)+((R32*$R$24)+(S32*$S$24)+(T32*$T$24)))))-1</f>
        <v>-1</v>
      </c>
      <c r="X32" s="61">
        <f t="shared" ref="X32:X38" si="11">(((H32*$H$24)+((N32*$N$24)*$N$25)+((Q32*$Q$24))+((R32*$R$24)+(S32*$S$24)+(T32*$T$24))))-1</f>
        <v>-1</v>
      </c>
      <c r="Y32" s="61">
        <f t="shared" ref="Y32:Y38" si="12">(((I32*$I$24)+((O32*$O$24)*$G$25)+((Q32*$Q$24))+((R32*$R$24)+(S32*$S$24)+(T32*$T$24))))-1</f>
        <v>-1</v>
      </c>
      <c r="Z32" s="62">
        <f t="shared" ref="Z32:Z38" si="13">(((J32*$J$24)+((Q32*$Q$24)*$G$25)))</f>
        <v>0</v>
      </c>
      <c r="AA32" s="8"/>
      <c r="AB32" s="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4" customFormat="1" ht="24.75" customHeight="1">
      <c r="A33" s="8"/>
      <c r="B33" s="63" t="s">
        <v>43</v>
      </c>
      <c r="C33" s="64" t="s">
        <v>44</v>
      </c>
      <c r="D33" s="65" t="s">
        <v>45</v>
      </c>
      <c r="E33" s="66"/>
      <c r="F33" s="67"/>
      <c r="G33" s="67"/>
      <c r="H33" s="67"/>
      <c r="I33" s="67"/>
      <c r="J33" s="68"/>
      <c r="K33" s="69"/>
      <c r="L33" s="70"/>
      <c r="M33" s="70"/>
      <c r="N33" s="70"/>
      <c r="O33" s="70"/>
      <c r="P33" s="71"/>
      <c r="Q33" s="59"/>
      <c r="R33" s="59"/>
      <c r="S33" s="59"/>
      <c r="T33" s="59"/>
      <c r="U33" s="60">
        <f t="shared" si="8"/>
        <v>-1</v>
      </c>
      <c r="V33" s="61">
        <f t="shared" si="9"/>
        <v>-1</v>
      </c>
      <c r="W33" s="61">
        <f t="shared" si="10"/>
        <v>-1</v>
      </c>
      <c r="X33" s="61">
        <f t="shared" si="11"/>
        <v>-1</v>
      </c>
      <c r="Y33" s="61">
        <f t="shared" si="12"/>
        <v>-1</v>
      </c>
      <c r="Z33" s="62">
        <f t="shared" si="13"/>
        <v>0</v>
      </c>
      <c r="AA33" s="8"/>
      <c r="AB33" s="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s="4" customFormat="1" ht="24.75" customHeight="1">
      <c r="A34" s="8"/>
      <c r="B34" s="63" t="s">
        <v>46</v>
      </c>
      <c r="C34" s="64" t="s">
        <v>47</v>
      </c>
      <c r="D34" s="65" t="s">
        <v>48</v>
      </c>
      <c r="E34" s="66"/>
      <c r="F34" s="67"/>
      <c r="G34" s="67"/>
      <c r="H34" s="67"/>
      <c r="I34" s="67"/>
      <c r="J34" s="68"/>
      <c r="K34" s="69"/>
      <c r="L34" s="70"/>
      <c r="M34" s="70"/>
      <c r="N34" s="70"/>
      <c r="O34" s="70"/>
      <c r="P34" s="71"/>
      <c r="Q34" s="59"/>
      <c r="R34" s="59"/>
      <c r="S34" s="59"/>
      <c r="T34" s="59"/>
      <c r="U34" s="60">
        <f t="shared" si="8"/>
        <v>-1</v>
      </c>
      <c r="V34" s="61">
        <f t="shared" si="9"/>
        <v>-1</v>
      </c>
      <c r="W34" s="61">
        <f t="shared" si="10"/>
        <v>-1</v>
      </c>
      <c r="X34" s="61">
        <f t="shared" si="11"/>
        <v>-1</v>
      </c>
      <c r="Y34" s="61">
        <f t="shared" si="12"/>
        <v>-1</v>
      </c>
      <c r="Z34" s="62">
        <f t="shared" si="13"/>
        <v>0</v>
      </c>
      <c r="AA34" s="8"/>
      <c r="AB34" s="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s="4" customFormat="1" ht="24.75" customHeight="1">
      <c r="A35" s="8"/>
      <c r="B35" s="63" t="s">
        <v>49</v>
      </c>
      <c r="C35" s="64" t="s">
        <v>50</v>
      </c>
      <c r="D35" s="65" t="s">
        <v>51</v>
      </c>
      <c r="E35" s="66"/>
      <c r="F35" s="67"/>
      <c r="G35" s="67"/>
      <c r="H35" s="67"/>
      <c r="I35" s="67"/>
      <c r="J35" s="68"/>
      <c r="K35" s="69"/>
      <c r="L35" s="70"/>
      <c r="M35" s="70"/>
      <c r="N35" s="70"/>
      <c r="O35" s="70"/>
      <c r="P35" s="71"/>
      <c r="Q35" s="59"/>
      <c r="R35" s="59"/>
      <c r="S35" s="59"/>
      <c r="T35" s="59"/>
      <c r="U35" s="60">
        <f t="shared" si="8"/>
        <v>-1</v>
      </c>
      <c r="V35" s="61">
        <f t="shared" si="9"/>
        <v>-1</v>
      </c>
      <c r="W35" s="61">
        <f t="shared" si="10"/>
        <v>-1</v>
      </c>
      <c r="X35" s="61">
        <f t="shared" si="11"/>
        <v>-1</v>
      </c>
      <c r="Y35" s="61">
        <f t="shared" si="12"/>
        <v>-1</v>
      </c>
      <c r="Z35" s="62">
        <f t="shared" si="13"/>
        <v>0</v>
      </c>
      <c r="AA35" s="8"/>
      <c r="AB35" s="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s="4" customFormat="1" ht="24.75" customHeight="1">
      <c r="A36" s="8"/>
      <c r="B36" s="63" t="s">
        <v>52</v>
      </c>
      <c r="C36" s="64" t="s">
        <v>53</v>
      </c>
      <c r="D36" s="65" t="s">
        <v>54</v>
      </c>
      <c r="E36" s="66"/>
      <c r="F36" s="67"/>
      <c r="G36" s="67"/>
      <c r="H36" s="67"/>
      <c r="I36" s="67"/>
      <c r="J36" s="68"/>
      <c r="K36" s="69"/>
      <c r="L36" s="70"/>
      <c r="M36" s="70"/>
      <c r="N36" s="70"/>
      <c r="O36" s="70"/>
      <c r="P36" s="71"/>
      <c r="Q36" s="59"/>
      <c r="R36" s="59"/>
      <c r="S36" s="59"/>
      <c r="T36" s="59"/>
      <c r="U36" s="60">
        <f t="shared" si="8"/>
        <v>-1</v>
      </c>
      <c r="V36" s="61">
        <f t="shared" si="9"/>
        <v>-1</v>
      </c>
      <c r="W36" s="61">
        <f t="shared" si="10"/>
        <v>-1</v>
      </c>
      <c r="X36" s="61">
        <f t="shared" si="11"/>
        <v>-1</v>
      </c>
      <c r="Y36" s="61">
        <f t="shared" si="12"/>
        <v>-1</v>
      </c>
      <c r="Z36" s="62">
        <f t="shared" si="13"/>
        <v>0</v>
      </c>
      <c r="AA36" s="8"/>
      <c r="AB36" s="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s="4" customFormat="1" ht="24.75" customHeight="1">
      <c r="A37" s="8"/>
      <c r="B37" s="72" t="s">
        <v>55</v>
      </c>
      <c r="C37" s="73" t="s">
        <v>56</v>
      </c>
      <c r="D37" s="74" t="s">
        <v>57</v>
      </c>
      <c r="E37" s="66"/>
      <c r="F37" s="67"/>
      <c r="G37" s="67"/>
      <c r="H37" s="67"/>
      <c r="I37" s="67"/>
      <c r="J37" s="68"/>
      <c r="K37" s="69"/>
      <c r="L37" s="70"/>
      <c r="M37" s="70"/>
      <c r="N37" s="70"/>
      <c r="O37" s="70"/>
      <c r="P37" s="71"/>
      <c r="Q37" s="59"/>
      <c r="R37" s="59"/>
      <c r="S37" s="59"/>
      <c r="T37" s="59"/>
      <c r="U37" s="60">
        <f t="shared" si="8"/>
        <v>-1</v>
      </c>
      <c r="V37" s="61">
        <f t="shared" si="9"/>
        <v>-1</v>
      </c>
      <c r="W37" s="61">
        <f t="shared" si="10"/>
        <v>-1</v>
      </c>
      <c r="X37" s="61">
        <f t="shared" si="11"/>
        <v>-1</v>
      </c>
      <c r="Y37" s="61">
        <f t="shared" si="12"/>
        <v>-1</v>
      </c>
      <c r="Z37" s="62">
        <f t="shared" si="13"/>
        <v>0</v>
      </c>
      <c r="AA37" s="8"/>
      <c r="AB37" s="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s="4" customFormat="1" ht="24.75" customHeight="1" thickBot="1">
      <c r="A38" s="8"/>
      <c r="B38" s="72" t="s">
        <v>58</v>
      </c>
      <c r="C38" s="73" t="s">
        <v>59</v>
      </c>
      <c r="D38" s="74" t="s">
        <v>60</v>
      </c>
      <c r="E38" s="75"/>
      <c r="F38" s="76"/>
      <c r="G38" s="76"/>
      <c r="H38" s="76"/>
      <c r="I38" s="76"/>
      <c r="J38" s="77"/>
      <c r="K38" s="78"/>
      <c r="L38" s="79"/>
      <c r="M38" s="79"/>
      <c r="N38" s="79"/>
      <c r="O38" s="79"/>
      <c r="P38" s="80"/>
      <c r="Q38" s="59"/>
      <c r="R38" s="59"/>
      <c r="S38" s="59"/>
      <c r="T38" s="59"/>
      <c r="U38" s="81">
        <f t="shared" si="8"/>
        <v>-1</v>
      </c>
      <c r="V38" s="82">
        <f t="shared" si="9"/>
        <v>-1</v>
      </c>
      <c r="W38" s="82">
        <f t="shared" si="10"/>
        <v>-1</v>
      </c>
      <c r="X38" s="82">
        <f t="shared" si="11"/>
        <v>-1</v>
      </c>
      <c r="Y38" s="82">
        <f t="shared" si="12"/>
        <v>-1</v>
      </c>
      <c r="Z38" s="83">
        <f t="shared" si="13"/>
        <v>0</v>
      </c>
      <c r="AA38" s="8"/>
      <c r="AB38" s="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1:46" s="4" customFormat="1" ht="30" customHeight="1" thickBot="1">
      <c r="A39" s="84"/>
      <c r="B39" s="85" t="s">
        <v>61</v>
      </c>
      <c r="C39" s="86"/>
      <c r="D39" s="86"/>
      <c r="E39" s="87">
        <f>E24</f>
        <v>1</v>
      </c>
      <c r="F39" s="87">
        <f t="shared" ref="F39:O39" si="14">F24</f>
        <v>1</v>
      </c>
      <c r="G39" s="87">
        <f t="shared" si="14"/>
        <v>0.22222222222222221</v>
      </c>
      <c r="H39" s="87">
        <f t="shared" si="14"/>
        <v>0.33333333333333331</v>
      </c>
      <c r="I39" s="87">
        <f t="shared" si="14"/>
        <v>0.22222222222222221</v>
      </c>
      <c r="J39" s="87">
        <f t="shared" si="14"/>
        <v>0.9</v>
      </c>
      <c r="K39" s="87">
        <f t="shared" si="14"/>
        <v>0</v>
      </c>
      <c r="L39" s="87">
        <f t="shared" si="14"/>
        <v>0</v>
      </c>
      <c r="M39" s="87">
        <f t="shared" si="14"/>
        <v>0.77777777777777779</v>
      </c>
      <c r="N39" s="87">
        <f t="shared" si="14"/>
        <v>0.66666666666666663</v>
      </c>
      <c r="O39" s="87">
        <f t="shared" si="14"/>
        <v>0.77777777777777779</v>
      </c>
      <c r="P39" s="91">
        <v>0.41670000000000001</v>
      </c>
      <c r="Q39" s="92">
        <v>0.1</v>
      </c>
      <c r="R39" s="93">
        <v>0.1</v>
      </c>
      <c r="S39" s="93">
        <v>0.1</v>
      </c>
      <c r="T39" s="94">
        <v>0.1</v>
      </c>
      <c r="U39" s="95"/>
      <c r="V39" s="95"/>
      <c r="W39" s="95"/>
      <c r="X39" s="95"/>
      <c r="Y39" s="95"/>
      <c r="Z39" s="95"/>
      <c r="AA39" s="84"/>
      <c r="AB39" s="96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</row>
    <row r="40" spans="1:46" s="4" customFormat="1" ht="30" customHeight="1" thickBot="1">
      <c r="A40" s="84"/>
      <c r="B40" s="98"/>
      <c r="C40" s="99"/>
      <c r="D40" s="99"/>
      <c r="E40" s="100"/>
      <c r="F40" s="101"/>
      <c r="G40" s="102">
        <v>0.6</v>
      </c>
      <c r="H40" s="101"/>
      <c r="I40" s="101"/>
      <c r="J40" s="103"/>
      <c r="K40" s="102" t="s">
        <v>62</v>
      </c>
      <c r="L40" s="101"/>
      <c r="M40" s="101"/>
      <c r="N40" s="102">
        <v>0.6</v>
      </c>
      <c r="O40" s="101"/>
      <c r="P40" s="104"/>
      <c r="Q40" s="105">
        <v>0.1</v>
      </c>
      <c r="R40" s="106" t="s">
        <v>62</v>
      </c>
      <c r="S40" s="107">
        <v>0.3</v>
      </c>
      <c r="T40" s="108"/>
      <c r="U40" s="95"/>
      <c r="V40" s="95"/>
      <c r="W40" s="95"/>
      <c r="X40" s="95"/>
      <c r="Y40" s="95"/>
      <c r="Z40" s="95"/>
      <c r="AA40" s="84"/>
      <c r="AB40" s="9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</row>
    <row r="41" spans="1:46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</row>
    <row r="42" spans="1:46" s="4" customFormat="1" ht="31.5">
      <c r="A42" s="1"/>
      <c r="B42" s="2" t="s">
        <v>0</v>
      </c>
      <c r="C42" s="1"/>
      <c r="D42" s="1"/>
      <c r="E42" s="2" t="s">
        <v>1</v>
      </c>
      <c r="F42" s="1"/>
      <c r="G42" s="1"/>
      <c r="H42" s="1"/>
      <c r="I42" s="1"/>
      <c r="J42" s="1"/>
      <c r="K42" s="1"/>
      <c r="L42" s="1"/>
      <c r="M42" s="109" t="s">
        <v>64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4" customFormat="1" ht="15.7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2"/>
      <c r="N43" s="12"/>
      <c r="O43" s="12"/>
      <c r="P43" s="12"/>
      <c r="Q43" s="12"/>
      <c r="R43" s="1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6"/>
      <c r="AD43" s="6"/>
      <c r="AE43" s="6"/>
      <c r="AF43" s="6"/>
      <c r="AG43" s="6"/>
      <c r="AH43" s="6"/>
      <c r="AI43" s="6"/>
      <c r="AJ43" s="6"/>
    </row>
    <row r="44" spans="1:46" s="4" customFormat="1" ht="24.75" customHeight="1" thickBot="1">
      <c r="A44" s="8"/>
      <c r="B44" s="32" t="s">
        <v>20</v>
      </c>
      <c r="C44" s="33"/>
      <c r="D44" s="34"/>
      <c r="E44" s="35" t="s">
        <v>21</v>
      </c>
      <c r="F44" s="33"/>
      <c r="G44" s="33"/>
      <c r="H44" s="33"/>
      <c r="I44" s="33"/>
      <c r="J44" s="33"/>
      <c r="K44" s="36" t="s">
        <v>22</v>
      </c>
      <c r="L44" s="33"/>
      <c r="M44" s="33"/>
      <c r="N44" s="33"/>
      <c r="O44" s="33"/>
      <c r="P44" s="33"/>
      <c r="Q44" s="33"/>
      <c r="R44" s="33"/>
      <c r="S44" s="33"/>
      <c r="T44" s="34"/>
      <c r="U44" s="37" t="s">
        <v>23</v>
      </c>
      <c r="V44" s="33"/>
      <c r="W44" s="33"/>
      <c r="X44" s="33"/>
      <c r="Y44" s="33"/>
      <c r="Z44" s="34"/>
      <c r="AA44" s="8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s="4" customFormat="1" ht="24.75" customHeight="1" thickBot="1">
      <c r="A45" s="8"/>
      <c r="B45" s="40" t="s">
        <v>24</v>
      </c>
      <c r="C45" s="41" t="s">
        <v>25</v>
      </c>
      <c r="D45" s="42" t="s">
        <v>26</v>
      </c>
      <c r="E45" s="43" t="s">
        <v>27</v>
      </c>
      <c r="F45" s="44" t="s">
        <v>28</v>
      </c>
      <c r="G45" s="44" t="s">
        <v>29</v>
      </c>
      <c r="H45" s="44" t="s">
        <v>30</v>
      </c>
      <c r="I45" s="44" t="s">
        <v>31</v>
      </c>
      <c r="J45" s="45" t="s">
        <v>32</v>
      </c>
      <c r="K45" s="43" t="s">
        <v>27</v>
      </c>
      <c r="L45" s="44" t="s">
        <v>28</v>
      </c>
      <c r="M45" s="44" t="s">
        <v>29</v>
      </c>
      <c r="N45" s="44" t="s">
        <v>30</v>
      </c>
      <c r="O45" s="44" t="s">
        <v>31</v>
      </c>
      <c r="P45" s="46" t="s">
        <v>33</v>
      </c>
      <c r="Q45" s="47" t="s">
        <v>32</v>
      </c>
      <c r="R45" s="48" t="s">
        <v>34</v>
      </c>
      <c r="S45" s="48" t="s">
        <v>35</v>
      </c>
      <c r="T45" s="49" t="s">
        <v>36</v>
      </c>
      <c r="U45" s="43" t="s">
        <v>27</v>
      </c>
      <c r="V45" s="44" t="s">
        <v>28</v>
      </c>
      <c r="W45" s="44" t="s">
        <v>29</v>
      </c>
      <c r="X45" s="44" t="s">
        <v>30</v>
      </c>
      <c r="Y45" s="44" t="s">
        <v>31</v>
      </c>
      <c r="Z45" s="45" t="s">
        <v>32</v>
      </c>
      <c r="AA45" s="8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4" customFormat="1" ht="24.75" customHeight="1">
      <c r="A46" s="8"/>
      <c r="B46" s="50" t="s">
        <v>37</v>
      </c>
      <c r="C46" s="51" t="s">
        <v>38</v>
      </c>
      <c r="D46" s="52" t="s">
        <v>39</v>
      </c>
      <c r="E46" s="53"/>
      <c r="F46" s="54"/>
      <c r="G46" s="54"/>
      <c r="H46" s="54"/>
      <c r="I46" s="54"/>
      <c r="J46" s="55"/>
      <c r="K46" s="56"/>
      <c r="L46" s="57"/>
      <c r="M46" s="57"/>
      <c r="N46" s="57"/>
      <c r="O46" s="57"/>
      <c r="P46" s="58"/>
      <c r="Q46" s="59"/>
      <c r="R46" s="59"/>
      <c r="S46" s="59"/>
      <c r="T46" s="59"/>
      <c r="U46" s="60">
        <f>((((E46*$E$24)+((K46*$K$24))+((Q46*$Q$24)*$Q$25)+((R46*$R$24)+(S46*$S$24)+(T46*$T$24))*$S$25))-1)</f>
        <v>-1</v>
      </c>
      <c r="V46" s="61">
        <f>(((F46*$F$24)+((L46*$L$24)+((Q46*$Q$24)*$Q$25)+((R46*$R$24)+(S46*$S$24)+(T46*$T$24))*$S$25))-1)</f>
        <v>-1</v>
      </c>
      <c r="W46" s="61">
        <f>(((G46*$G$24)+((M46*$M$24)*$G$25)+((Q46*$Q$24)+((R46*$R$24)+(S46*$S$24)+(T46*$T$24)))))-1</f>
        <v>-1</v>
      </c>
      <c r="X46" s="61">
        <f>(((H46*$H$24)+((N46*$N$24)*$N$25)+((Q46*$Q$24))+((R46*$R$24)+(S46*$S$24)+(T46*$T$24))))-1</f>
        <v>-1</v>
      </c>
      <c r="Y46" s="61">
        <f>(((I46*$I$24)+((O46*$O$24)*$G$25)+((Q46*$Q$24))+((R46*$R$24)+(S46*$S$24)+(T46*$T$24))))-1</f>
        <v>-1</v>
      </c>
      <c r="Z46" s="62">
        <f>(((J46*$J$24)+((Q46*$Q$24)*$G$25)))</f>
        <v>0</v>
      </c>
      <c r="AA46" s="8"/>
      <c r="AB46" s="3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s="4" customFormat="1" ht="24.75" customHeight="1">
      <c r="A47" s="8"/>
      <c r="B47" s="63" t="s">
        <v>40</v>
      </c>
      <c r="C47" s="64" t="s">
        <v>41</v>
      </c>
      <c r="D47" s="65" t="s">
        <v>42</v>
      </c>
      <c r="E47" s="66"/>
      <c r="F47" s="67"/>
      <c r="G47" s="67"/>
      <c r="H47" s="67"/>
      <c r="I47" s="67"/>
      <c r="J47" s="68"/>
      <c r="K47" s="69"/>
      <c r="L47" s="70"/>
      <c r="M47" s="70"/>
      <c r="N47" s="70"/>
      <c r="O47" s="70"/>
      <c r="P47" s="71"/>
      <c r="Q47" s="59"/>
      <c r="R47" s="59"/>
      <c r="S47" s="59"/>
      <c r="T47" s="59"/>
      <c r="U47" s="60">
        <f t="shared" ref="U47:U53" si="15">((((E47*$E$24)+((K47*$K$24))+((Q47*$Q$24)*$Q$25)+((R47*$R$24)+(S47*$S$24)+(T47*$T$24))*$S$25))-1)</f>
        <v>-1</v>
      </c>
      <c r="V47" s="61">
        <f t="shared" ref="V47:V53" si="16">(((F47*$F$24)+((L47*$L$24)+((Q47*$Q$24)*$Q$25)+((R47*$R$24)+(S47*$S$24)+(T47*$T$24))*$S$25))-1)</f>
        <v>-1</v>
      </c>
      <c r="W47" s="61">
        <f t="shared" ref="W47:W53" si="17">(((G47*$G$24)+((M47*$M$24)*$G$25)+((Q47*$Q$24)+((R47*$R$24)+(S47*$S$24)+(T47*$T$24)))))-1</f>
        <v>-1</v>
      </c>
      <c r="X47" s="61">
        <f t="shared" ref="X47:X53" si="18">(((H47*$H$24)+((N47*$N$24)*$N$25)+((Q47*$Q$24))+((R47*$R$24)+(S47*$S$24)+(T47*$T$24))))-1</f>
        <v>-1</v>
      </c>
      <c r="Y47" s="61">
        <f t="shared" ref="Y47:Y53" si="19">(((I47*$I$24)+((O47*$O$24)*$G$25)+((Q47*$Q$24))+((R47*$R$24)+(S47*$S$24)+(T47*$T$24))))-1</f>
        <v>-1</v>
      </c>
      <c r="Z47" s="62">
        <f t="shared" ref="Z47:Z53" si="20">(((J47*$J$24)+((Q47*$Q$24)*$G$25)))</f>
        <v>0</v>
      </c>
      <c r="AA47" s="8"/>
      <c r="AB47" s="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s="4" customFormat="1" ht="24.75" customHeight="1">
      <c r="A48" s="8"/>
      <c r="B48" s="63" t="s">
        <v>43</v>
      </c>
      <c r="C48" s="64" t="s">
        <v>44</v>
      </c>
      <c r="D48" s="65" t="s">
        <v>45</v>
      </c>
      <c r="E48" s="66"/>
      <c r="F48" s="67"/>
      <c r="G48" s="67"/>
      <c r="H48" s="67"/>
      <c r="I48" s="67"/>
      <c r="J48" s="68"/>
      <c r="K48" s="69"/>
      <c r="L48" s="70"/>
      <c r="M48" s="70"/>
      <c r="N48" s="70"/>
      <c r="O48" s="70"/>
      <c r="P48" s="71"/>
      <c r="Q48" s="59"/>
      <c r="R48" s="59"/>
      <c r="S48" s="59"/>
      <c r="T48" s="59"/>
      <c r="U48" s="60">
        <f t="shared" si="15"/>
        <v>-1</v>
      </c>
      <c r="V48" s="61">
        <f t="shared" si="16"/>
        <v>-1</v>
      </c>
      <c r="W48" s="61">
        <f t="shared" si="17"/>
        <v>-1</v>
      </c>
      <c r="X48" s="61">
        <f t="shared" si="18"/>
        <v>-1</v>
      </c>
      <c r="Y48" s="61">
        <f t="shared" si="19"/>
        <v>-1</v>
      </c>
      <c r="Z48" s="62">
        <f t="shared" si="20"/>
        <v>0</v>
      </c>
      <c r="AA48" s="8"/>
      <c r="AB48" s="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s="4" customFormat="1" ht="24.75" customHeight="1">
      <c r="A49" s="8"/>
      <c r="B49" s="63" t="s">
        <v>46</v>
      </c>
      <c r="C49" s="64" t="s">
        <v>47</v>
      </c>
      <c r="D49" s="65" t="s">
        <v>48</v>
      </c>
      <c r="E49" s="66"/>
      <c r="F49" s="67"/>
      <c r="G49" s="67"/>
      <c r="H49" s="67"/>
      <c r="I49" s="67"/>
      <c r="J49" s="68"/>
      <c r="K49" s="69"/>
      <c r="L49" s="70"/>
      <c r="M49" s="70"/>
      <c r="N49" s="70"/>
      <c r="O49" s="70"/>
      <c r="P49" s="71"/>
      <c r="Q49" s="59"/>
      <c r="R49" s="59"/>
      <c r="S49" s="59"/>
      <c r="T49" s="59"/>
      <c r="U49" s="60">
        <f t="shared" si="15"/>
        <v>-1</v>
      </c>
      <c r="V49" s="61">
        <f t="shared" si="16"/>
        <v>-1</v>
      </c>
      <c r="W49" s="61">
        <f t="shared" si="17"/>
        <v>-1</v>
      </c>
      <c r="X49" s="61">
        <f t="shared" si="18"/>
        <v>-1</v>
      </c>
      <c r="Y49" s="61">
        <f t="shared" si="19"/>
        <v>-1</v>
      </c>
      <c r="Z49" s="62">
        <f t="shared" si="20"/>
        <v>0</v>
      </c>
      <c r="AA49" s="8"/>
      <c r="AB49" s="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s="4" customFormat="1" ht="24.75" customHeight="1">
      <c r="A50" s="8"/>
      <c r="B50" s="63" t="s">
        <v>49</v>
      </c>
      <c r="C50" s="64" t="s">
        <v>50</v>
      </c>
      <c r="D50" s="65" t="s">
        <v>51</v>
      </c>
      <c r="E50" s="66"/>
      <c r="F50" s="67"/>
      <c r="G50" s="67"/>
      <c r="H50" s="67"/>
      <c r="I50" s="67"/>
      <c r="J50" s="68"/>
      <c r="K50" s="69"/>
      <c r="L50" s="70"/>
      <c r="M50" s="70"/>
      <c r="N50" s="70"/>
      <c r="O50" s="70"/>
      <c r="P50" s="71"/>
      <c r="Q50" s="59"/>
      <c r="R50" s="59"/>
      <c r="S50" s="59"/>
      <c r="T50" s="59"/>
      <c r="U50" s="60">
        <f t="shared" si="15"/>
        <v>-1</v>
      </c>
      <c r="V50" s="61">
        <f t="shared" si="16"/>
        <v>-1</v>
      </c>
      <c r="W50" s="61">
        <f t="shared" si="17"/>
        <v>-1</v>
      </c>
      <c r="X50" s="61">
        <f t="shared" si="18"/>
        <v>-1</v>
      </c>
      <c r="Y50" s="61">
        <f t="shared" si="19"/>
        <v>-1</v>
      </c>
      <c r="Z50" s="62">
        <f t="shared" si="20"/>
        <v>0</v>
      </c>
      <c r="AA50" s="8"/>
      <c r="AB50" s="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s="4" customFormat="1" ht="24.75" customHeight="1">
      <c r="A51" s="8"/>
      <c r="B51" s="63" t="s">
        <v>52</v>
      </c>
      <c r="C51" s="64" t="s">
        <v>53</v>
      </c>
      <c r="D51" s="65" t="s">
        <v>54</v>
      </c>
      <c r="E51" s="66"/>
      <c r="F51" s="67"/>
      <c r="G51" s="67"/>
      <c r="H51" s="67"/>
      <c r="I51" s="67"/>
      <c r="J51" s="68"/>
      <c r="K51" s="69"/>
      <c r="L51" s="70"/>
      <c r="M51" s="70"/>
      <c r="N51" s="70"/>
      <c r="O51" s="70"/>
      <c r="P51" s="71"/>
      <c r="Q51" s="59"/>
      <c r="R51" s="59"/>
      <c r="S51" s="59"/>
      <c r="T51" s="59"/>
      <c r="U51" s="60">
        <f t="shared" si="15"/>
        <v>-1</v>
      </c>
      <c r="V51" s="61">
        <f t="shared" si="16"/>
        <v>-1</v>
      </c>
      <c r="W51" s="61">
        <f t="shared" si="17"/>
        <v>-1</v>
      </c>
      <c r="X51" s="61">
        <f t="shared" si="18"/>
        <v>-1</v>
      </c>
      <c r="Y51" s="61">
        <f t="shared" si="19"/>
        <v>-1</v>
      </c>
      <c r="Z51" s="62">
        <f t="shared" si="20"/>
        <v>0</v>
      </c>
      <c r="AA51" s="8"/>
      <c r="AB51" s="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s="4" customFormat="1" ht="24.75" customHeight="1">
      <c r="A52" s="8"/>
      <c r="B52" s="72" t="s">
        <v>55</v>
      </c>
      <c r="C52" s="73" t="s">
        <v>56</v>
      </c>
      <c r="D52" s="74" t="s">
        <v>57</v>
      </c>
      <c r="E52" s="66"/>
      <c r="F52" s="67"/>
      <c r="G52" s="67"/>
      <c r="H52" s="67"/>
      <c r="I52" s="67"/>
      <c r="J52" s="68"/>
      <c r="K52" s="69"/>
      <c r="L52" s="70"/>
      <c r="M52" s="70"/>
      <c r="N52" s="70"/>
      <c r="O52" s="70"/>
      <c r="P52" s="71"/>
      <c r="Q52" s="59"/>
      <c r="R52" s="59"/>
      <c r="S52" s="59"/>
      <c r="T52" s="59"/>
      <c r="U52" s="60">
        <f t="shared" si="15"/>
        <v>-1</v>
      </c>
      <c r="V52" s="61">
        <f t="shared" si="16"/>
        <v>-1</v>
      </c>
      <c r="W52" s="61">
        <f t="shared" si="17"/>
        <v>-1</v>
      </c>
      <c r="X52" s="61">
        <f t="shared" si="18"/>
        <v>-1</v>
      </c>
      <c r="Y52" s="61">
        <f t="shared" si="19"/>
        <v>-1</v>
      </c>
      <c r="Z52" s="62">
        <f t="shared" si="20"/>
        <v>0</v>
      </c>
      <c r="AA52" s="8"/>
      <c r="AB52" s="8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4" customFormat="1" ht="24.75" customHeight="1" thickBot="1">
      <c r="A53" s="8"/>
      <c r="B53" s="72" t="s">
        <v>58</v>
      </c>
      <c r="C53" s="73" t="s">
        <v>59</v>
      </c>
      <c r="D53" s="74" t="s">
        <v>60</v>
      </c>
      <c r="E53" s="75"/>
      <c r="F53" s="76"/>
      <c r="G53" s="76"/>
      <c r="H53" s="76"/>
      <c r="I53" s="76"/>
      <c r="J53" s="77"/>
      <c r="K53" s="78"/>
      <c r="L53" s="79"/>
      <c r="M53" s="79"/>
      <c r="N53" s="79"/>
      <c r="O53" s="79"/>
      <c r="P53" s="80"/>
      <c r="Q53" s="59"/>
      <c r="R53" s="59"/>
      <c r="S53" s="59"/>
      <c r="T53" s="59"/>
      <c r="U53" s="81">
        <f t="shared" si="15"/>
        <v>-1</v>
      </c>
      <c r="V53" s="82">
        <f t="shared" si="16"/>
        <v>-1</v>
      </c>
      <c r="W53" s="82">
        <f t="shared" si="17"/>
        <v>-1</v>
      </c>
      <c r="X53" s="82">
        <f t="shared" si="18"/>
        <v>-1</v>
      </c>
      <c r="Y53" s="82">
        <f t="shared" si="19"/>
        <v>-1</v>
      </c>
      <c r="Z53" s="83">
        <f t="shared" si="20"/>
        <v>0</v>
      </c>
      <c r="AA53" s="8"/>
      <c r="AB53" s="8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s="4" customFormat="1" ht="30" customHeight="1" thickBot="1">
      <c r="A54" s="84"/>
      <c r="B54" s="85" t="s">
        <v>61</v>
      </c>
      <c r="C54" s="86"/>
      <c r="D54" s="86"/>
      <c r="E54" s="87">
        <f>E39</f>
        <v>1</v>
      </c>
      <c r="F54" s="87">
        <f t="shared" ref="F54:O54" si="21">F39</f>
        <v>1</v>
      </c>
      <c r="G54" s="87">
        <f t="shared" si="21"/>
        <v>0.22222222222222221</v>
      </c>
      <c r="H54" s="87">
        <f t="shared" si="21"/>
        <v>0.33333333333333331</v>
      </c>
      <c r="I54" s="87">
        <f t="shared" si="21"/>
        <v>0.22222222222222221</v>
      </c>
      <c r="J54" s="87">
        <f t="shared" si="21"/>
        <v>0.9</v>
      </c>
      <c r="K54" s="87">
        <f t="shared" si="21"/>
        <v>0</v>
      </c>
      <c r="L54" s="87">
        <f t="shared" si="21"/>
        <v>0</v>
      </c>
      <c r="M54" s="87">
        <f t="shared" si="21"/>
        <v>0.77777777777777779</v>
      </c>
      <c r="N54" s="87">
        <f t="shared" si="21"/>
        <v>0.66666666666666663</v>
      </c>
      <c r="O54" s="87">
        <f t="shared" si="21"/>
        <v>0.77777777777777779</v>
      </c>
      <c r="P54" s="91">
        <v>0.41670000000000001</v>
      </c>
      <c r="Q54" s="92">
        <v>0.1</v>
      </c>
      <c r="R54" s="93">
        <v>0.1</v>
      </c>
      <c r="S54" s="93">
        <v>0.1</v>
      </c>
      <c r="T54" s="94">
        <v>0.1</v>
      </c>
      <c r="U54" s="95"/>
      <c r="V54" s="95"/>
      <c r="W54" s="95"/>
      <c r="X54" s="95"/>
      <c r="Y54" s="95"/>
      <c r="Z54" s="95"/>
      <c r="AA54" s="84"/>
      <c r="AB54" s="96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</row>
    <row r="55" spans="1:46" s="4" customFormat="1" ht="30" customHeight="1" thickBot="1">
      <c r="A55" s="84"/>
      <c r="B55" s="98"/>
      <c r="C55" s="99"/>
      <c r="D55" s="99"/>
      <c r="E55" s="100"/>
      <c r="F55" s="101"/>
      <c r="G55" s="102">
        <v>0.6</v>
      </c>
      <c r="H55" s="101"/>
      <c r="I55" s="101"/>
      <c r="J55" s="103"/>
      <c r="K55" s="102" t="s">
        <v>62</v>
      </c>
      <c r="L55" s="101"/>
      <c r="M55" s="101"/>
      <c r="N55" s="102">
        <v>0.6</v>
      </c>
      <c r="O55" s="101"/>
      <c r="P55" s="104"/>
      <c r="Q55" s="105">
        <v>0.1</v>
      </c>
      <c r="R55" s="106" t="s">
        <v>62</v>
      </c>
      <c r="S55" s="107">
        <v>0.3</v>
      </c>
      <c r="T55" s="108"/>
      <c r="U55" s="95"/>
      <c r="V55" s="95"/>
      <c r="W55" s="95"/>
      <c r="X55" s="95"/>
      <c r="Y55" s="95"/>
      <c r="Z55" s="95"/>
      <c r="AA55" s="84"/>
      <c r="AB55" s="9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</row>
    <row r="56" spans="1:46" s="170" customFormat="1"/>
    <row r="57" spans="1:46" s="170" customFormat="1"/>
    <row r="58" spans="1:46" s="170" customFormat="1"/>
    <row r="59" spans="1:46" s="170" customFormat="1"/>
    <row r="60" spans="1:46" s="170" customFormat="1"/>
    <row r="61" spans="1:46" s="170" customFormat="1"/>
    <row r="62" spans="1:46" s="170" customFormat="1"/>
    <row r="63" spans="1:46" s="170" customFormat="1"/>
    <row r="64" spans="1:46" s="170" customFormat="1"/>
    <row r="65" s="170" customFormat="1"/>
    <row r="66" s="170" customFormat="1"/>
    <row r="67" s="170" customFormat="1"/>
    <row r="68" s="170" customFormat="1"/>
    <row r="69" s="170" customFormat="1"/>
    <row r="70" s="170" customFormat="1"/>
    <row r="71" s="170" customFormat="1"/>
    <row r="72" s="170" customFormat="1"/>
    <row r="73" s="170" customFormat="1"/>
    <row r="74" s="170" customFormat="1"/>
    <row r="75" s="170" customFormat="1"/>
    <row r="76" s="170" customFormat="1"/>
    <row r="77" s="170" customFormat="1"/>
    <row r="78" s="170" customFormat="1"/>
    <row r="79" s="170" customFormat="1"/>
    <row r="80" s="170" customFormat="1"/>
    <row r="81" s="170" customFormat="1"/>
    <row r="82" s="170" customFormat="1"/>
    <row r="83" s="170" customFormat="1"/>
    <row r="84" s="170" customFormat="1"/>
    <row r="85" s="170" customFormat="1"/>
    <row r="86" s="170" customFormat="1"/>
    <row r="87" s="170" customFormat="1"/>
    <row r="88" s="170" customFormat="1"/>
    <row r="89" s="170" customFormat="1"/>
    <row r="90" s="170" customFormat="1"/>
    <row r="91" s="170" customFormat="1"/>
    <row r="92" s="170" customFormat="1"/>
    <row r="93" s="170" customFormat="1"/>
    <row r="94" s="170" customFormat="1"/>
    <row r="95" s="170" customFormat="1"/>
    <row r="96" s="170" customFormat="1"/>
    <row r="97" s="170" customFormat="1"/>
    <row r="98" s="170" customFormat="1"/>
    <row r="99" s="170" customFormat="1"/>
    <row r="100" s="170" customFormat="1"/>
    <row r="101" s="170" customFormat="1"/>
    <row r="102" s="170" customFormat="1"/>
    <row r="103" s="170" customFormat="1"/>
    <row r="104" s="170" customFormat="1"/>
    <row r="105" s="170" customFormat="1"/>
    <row r="106" s="170" customFormat="1"/>
    <row r="107" s="170" customFormat="1"/>
    <row r="108" s="170" customFormat="1"/>
    <row r="109" s="170" customFormat="1"/>
    <row r="110" s="170" customFormat="1"/>
    <row r="111" s="170" customFormat="1"/>
    <row r="112" s="170" customFormat="1"/>
    <row r="113" s="170" customFormat="1"/>
    <row r="114" s="170" customFormat="1"/>
    <row r="115" s="170" customFormat="1"/>
    <row r="116" s="170" customFormat="1"/>
    <row r="117" s="170" customFormat="1"/>
    <row r="118" s="170" customFormat="1"/>
    <row r="119" s="170" customFormat="1"/>
    <row r="120" s="170" customFormat="1"/>
    <row r="121" s="170" customFormat="1"/>
    <row r="122" s="170" customFormat="1"/>
    <row r="123" s="170" customFormat="1"/>
    <row r="124" s="170" customFormat="1"/>
    <row r="125" s="170" customFormat="1"/>
    <row r="126" s="170" customFormat="1"/>
    <row r="127" s="170" customFormat="1"/>
    <row r="128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70" customFormat="1"/>
    <row r="148" s="170" customFormat="1"/>
    <row r="149" s="170" customFormat="1"/>
    <row r="150" s="170" customFormat="1"/>
    <row r="151" s="170" customFormat="1"/>
    <row r="152" s="170" customFormat="1"/>
    <row r="153" s="170" customFormat="1"/>
    <row r="154" s="170" customFormat="1"/>
    <row r="155" s="170" customFormat="1"/>
    <row r="156" s="170" customFormat="1"/>
    <row r="157" s="170" customFormat="1"/>
    <row r="158" s="170" customFormat="1"/>
    <row r="159" s="170" customFormat="1"/>
    <row r="160" s="170" customFormat="1"/>
    <row r="161" s="170" customFormat="1"/>
    <row r="162" s="170" customFormat="1"/>
    <row r="163" s="170" customFormat="1"/>
    <row r="164" s="170" customFormat="1"/>
    <row r="165" s="170" customFormat="1"/>
    <row r="166" s="170" customFormat="1"/>
    <row r="167" s="170" customFormat="1"/>
    <row r="168" s="170" customFormat="1"/>
  </sheetData>
  <mergeCells count="16">
    <mergeCell ref="T6:U6"/>
    <mergeCell ref="B39:D40"/>
    <mergeCell ref="B44:D44"/>
    <mergeCell ref="E44:J44"/>
    <mergeCell ref="K44:T44"/>
    <mergeCell ref="U44:Z44"/>
    <mergeCell ref="B54:D55"/>
    <mergeCell ref="B14:D14"/>
    <mergeCell ref="E14:J14"/>
    <mergeCell ref="K14:T14"/>
    <mergeCell ref="U14:Z14"/>
    <mergeCell ref="B24:D25"/>
    <mergeCell ref="B29:D29"/>
    <mergeCell ref="E29:J29"/>
    <mergeCell ref="K29:T29"/>
    <mergeCell ref="U29:Z29"/>
  </mergeCells>
  <conditionalFormatting sqref="U16:Z23">
    <cfRule type="cellIs" dxfId="351" priority="15" operator="lessThan">
      <formula>0</formula>
    </cfRule>
    <cfRule type="cellIs" dxfId="350" priority="16" operator="greaterThan">
      <formula>0</formula>
    </cfRule>
    <cfRule type="cellIs" dxfId="349" priority="17" operator="lessThan">
      <formula>0</formula>
    </cfRule>
    <cfRule type="cellIs" dxfId="348" priority="19" operator="equal">
      <formula>$Z$16</formula>
    </cfRule>
    <cfRule type="cellIs" dxfId="347" priority="20" operator="equal">
      <formula>-1</formula>
    </cfRule>
    <cfRule type="cellIs" dxfId="346" priority="21" operator="equal">
      <formula>$U$16</formula>
    </cfRule>
  </conditionalFormatting>
  <conditionalFormatting sqref="V16:Y23">
    <cfRule type="cellIs" dxfId="345" priority="18" operator="lessThan">
      <formula>0</formula>
    </cfRule>
  </conditionalFormatting>
  <conditionalFormatting sqref="U31:Z38">
    <cfRule type="cellIs" dxfId="344" priority="8" operator="lessThan">
      <formula>0</formula>
    </cfRule>
    <cfRule type="cellIs" dxfId="343" priority="9" operator="greaterThan">
      <formula>0</formula>
    </cfRule>
    <cfRule type="cellIs" dxfId="342" priority="10" operator="lessThan">
      <formula>0</formula>
    </cfRule>
    <cfRule type="cellIs" dxfId="341" priority="12" operator="equal">
      <formula>$Z$16</formula>
    </cfRule>
    <cfRule type="cellIs" dxfId="340" priority="13" operator="equal">
      <formula>-1</formula>
    </cfRule>
    <cfRule type="cellIs" dxfId="339" priority="14" operator="equal">
      <formula>$U$16</formula>
    </cfRule>
  </conditionalFormatting>
  <conditionalFormatting sqref="V31:Y38">
    <cfRule type="cellIs" dxfId="338" priority="11" operator="lessThan">
      <formula>0</formula>
    </cfRule>
  </conditionalFormatting>
  <conditionalFormatting sqref="U46:Z53">
    <cfRule type="cellIs" dxfId="337" priority="1" operator="lessThan">
      <formula>0</formula>
    </cfRule>
    <cfRule type="cellIs" dxfId="336" priority="2" operator="greaterThan">
      <formula>0</formula>
    </cfRule>
    <cfRule type="cellIs" dxfId="335" priority="3" operator="lessThan">
      <formula>0</formula>
    </cfRule>
    <cfRule type="cellIs" dxfId="334" priority="5" operator="equal">
      <formula>$Z$16</formula>
    </cfRule>
    <cfRule type="cellIs" dxfId="333" priority="6" operator="equal">
      <formula>-1</formula>
    </cfRule>
    <cfRule type="cellIs" dxfId="332" priority="7" operator="equal">
      <formula>$U$16</formula>
    </cfRule>
  </conditionalFormatting>
  <conditionalFormatting sqref="V46:Y53">
    <cfRule type="cellIs" dxfId="331" priority="4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0"/>
  <sheetViews>
    <sheetView topLeftCell="A13" zoomScale="60" zoomScaleNormal="60" workbookViewId="0">
      <selection activeCell="T17" sqref="T17"/>
    </sheetView>
  </sheetViews>
  <sheetFormatPr baseColWidth="10" defaultRowHeight="15"/>
  <cols>
    <col min="1" max="1" width="11.42578125" style="180"/>
    <col min="2" max="2" width="19.5703125" customWidth="1"/>
    <col min="3" max="3" width="16.7109375" customWidth="1"/>
    <col min="4" max="4" width="17.5703125" customWidth="1"/>
    <col min="8" max="8" width="16" customWidth="1"/>
    <col min="16" max="16" width="1.42578125" customWidth="1"/>
    <col min="17" max="17" width="12.28515625" customWidth="1"/>
    <col min="18" max="18" width="16.140625" customWidth="1"/>
    <col min="27" max="28" width="11.42578125" style="180"/>
  </cols>
  <sheetData>
    <row r="1" spans="1:46" s="175" customFormat="1" ht="31.5">
      <c r="A1" s="172"/>
      <c r="B1" s="173" t="s">
        <v>0</v>
      </c>
      <c r="C1" s="172"/>
      <c r="D1" s="172"/>
      <c r="E1" s="173" t="s">
        <v>1</v>
      </c>
      <c r="F1" s="172"/>
      <c r="G1" s="172"/>
      <c r="H1" s="172"/>
      <c r="I1" s="172"/>
      <c r="J1" s="172"/>
      <c r="K1" s="172"/>
      <c r="L1" s="172"/>
      <c r="M1" s="173" t="s">
        <v>2</v>
      </c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46" s="175" customForma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</row>
    <row r="3" spans="1:46" s="175" customFormat="1" ht="32.25" thickBot="1">
      <c r="A3" s="167"/>
      <c r="B3" s="177" t="s">
        <v>65</v>
      </c>
      <c r="C3" s="167"/>
      <c r="D3" s="167"/>
      <c r="E3" s="167"/>
      <c r="F3" s="172" t="s">
        <v>4</v>
      </c>
      <c r="G3" s="172"/>
      <c r="H3" s="172"/>
      <c r="I3" s="172"/>
      <c r="J3" s="172"/>
      <c r="K3" s="172"/>
      <c r="L3" s="172"/>
      <c r="M3" s="17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</row>
    <row r="4" spans="1:46" s="4" customFormat="1" ht="19.5" customHeight="1" thickBot="1">
      <c r="A4" s="168"/>
      <c r="B4" s="168"/>
      <c r="C4" s="168"/>
      <c r="D4" s="110" t="s">
        <v>65</v>
      </c>
      <c r="E4" s="111"/>
      <c r="F4" s="112" t="s">
        <v>66</v>
      </c>
      <c r="G4" s="112"/>
      <c r="H4" s="112"/>
      <c r="I4" s="113"/>
      <c r="J4" s="114"/>
      <c r="K4" s="115" t="s">
        <v>5</v>
      </c>
      <c r="L4" s="11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78"/>
      <c r="AB4" s="178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4" customFormat="1" ht="33.75" customHeight="1">
      <c r="A5" s="168"/>
      <c r="B5" s="168"/>
      <c r="C5" s="168"/>
      <c r="D5" s="116" t="s">
        <v>67</v>
      </c>
      <c r="E5" s="117"/>
      <c r="F5" s="117" t="s">
        <v>7</v>
      </c>
      <c r="G5" s="117" t="s">
        <v>68</v>
      </c>
      <c r="H5" s="118" t="s">
        <v>69</v>
      </c>
      <c r="I5" s="119" t="s">
        <v>70</v>
      </c>
      <c r="J5" s="120" t="s">
        <v>71</v>
      </c>
      <c r="K5" s="119" t="s">
        <v>11</v>
      </c>
      <c r="L5" s="121" t="s">
        <v>12</v>
      </c>
      <c r="M5" s="168"/>
      <c r="N5" s="168"/>
      <c r="O5" s="168"/>
      <c r="P5" s="168"/>
      <c r="Q5" s="168"/>
      <c r="R5" s="168"/>
      <c r="S5" s="168"/>
      <c r="T5" s="178"/>
      <c r="U5" s="178"/>
      <c r="V5" s="178"/>
      <c r="W5" s="178"/>
      <c r="X5" s="178"/>
      <c r="Y5" s="178"/>
      <c r="Z5" s="178"/>
      <c r="AA5" s="178"/>
      <c r="AB5" s="178"/>
      <c r="AC5" s="39"/>
      <c r="AD5" s="39"/>
      <c r="AE5" s="39"/>
      <c r="AF5" s="39"/>
      <c r="AG5" s="39"/>
      <c r="AH5" s="39"/>
      <c r="AI5" s="39"/>
      <c r="AJ5" s="39"/>
      <c r="AK5" s="39"/>
    </row>
    <row r="6" spans="1:46" s="4" customFormat="1" ht="23.25" customHeight="1">
      <c r="A6" s="168"/>
      <c r="B6" s="168"/>
      <c r="C6" s="168"/>
      <c r="D6" s="122" t="s">
        <v>72</v>
      </c>
      <c r="E6" s="123"/>
      <c r="F6" s="124">
        <v>231</v>
      </c>
      <c r="G6" s="125">
        <v>11</v>
      </c>
      <c r="H6" s="126">
        <v>0</v>
      </c>
      <c r="I6" s="127">
        <v>3</v>
      </c>
      <c r="J6" s="128">
        <v>8</v>
      </c>
      <c r="K6" s="25">
        <f>+I6/G6</f>
        <v>0.27272727272727271</v>
      </c>
      <c r="L6" s="129">
        <f>+J6/G6</f>
        <v>0.72727272727272729</v>
      </c>
      <c r="M6" s="168"/>
      <c r="N6" s="168"/>
      <c r="O6" s="168"/>
      <c r="P6" s="168"/>
      <c r="Q6" s="168"/>
      <c r="R6" s="168"/>
      <c r="S6" s="168"/>
      <c r="T6" s="178"/>
      <c r="U6" s="186"/>
      <c r="V6" s="186"/>
      <c r="W6" s="178"/>
      <c r="X6" s="178"/>
      <c r="Y6" s="178"/>
      <c r="Z6" s="178"/>
      <c r="AA6" s="178"/>
      <c r="AB6" s="178"/>
      <c r="AC6" s="39"/>
      <c r="AD6" s="39"/>
      <c r="AE6" s="39"/>
      <c r="AF6" s="39"/>
      <c r="AG6" s="39"/>
      <c r="AH6" s="39"/>
      <c r="AI6" s="39"/>
      <c r="AJ6" s="39"/>
      <c r="AK6" s="39"/>
    </row>
    <row r="7" spans="1:46" s="4" customFormat="1" ht="17.25" customHeight="1">
      <c r="A7" s="168"/>
      <c r="B7" s="168"/>
      <c r="C7" s="168"/>
      <c r="D7" s="122" t="s">
        <v>73</v>
      </c>
      <c r="E7" s="123"/>
      <c r="F7" s="124">
        <v>126</v>
      </c>
      <c r="G7" s="125">
        <v>6</v>
      </c>
      <c r="H7" s="126">
        <v>0</v>
      </c>
      <c r="I7" s="127">
        <v>2</v>
      </c>
      <c r="J7" s="128">
        <v>4</v>
      </c>
      <c r="K7" s="25">
        <f>+I7/G7</f>
        <v>0.33333333333333331</v>
      </c>
      <c r="L7" s="129">
        <f>+J7/G7</f>
        <v>0.66666666666666663</v>
      </c>
      <c r="M7" s="168"/>
      <c r="N7" s="168"/>
      <c r="O7" s="168"/>
      <c r="P7" s="168"/>
      <c r="Q7" s="168"/>
      <c r="R7" s="168"/>
      <c r="S7" s="168"/>
      <c r="T7" s="178"/>
      <c r="U7" s="178"/>
      <c r="V7" s="178"/>
      <c r="W7" s="178"/>
      <c r="X7" s="178"/>
      <c r="Y7" s="178"/>
      <c r="Z7" s="178"/>
      <c r="AA7" s="178"/>
      <c r="AB7" s="178"/>
      <c r="AC7" s="39"/>
      <c r="AD7" s="39"/>
      <c r="AE7" s="39"/>
      <c r="AF7" s="39"/>
      <c r="AG7" s="39"/>
      <c r="AH7" s="39"/>
      <c r="AI7" s="39"/>
      <c r="AJ7" s="39"/>
      <c r="AK7" s="39"/>
    </row>
    <row r="8" spans="1:46" s="4" customFormat="1" ht="19.5" customHeight="1">
      <c r="A8" s="168"/>
      <c r="B8" s="168"/>
      <c r="C8" s="168"/>
      <c r="D8" s="122" t="s">
        <v>74</v>
      </c>
      <c r="E8" s="123"/>
      <c r="F8" s="124">
        <v>126</v>
      </c>
      <c r="G8" s="125">
        <v>6</v>
      </c>
      <c r="H8" s="126">
        <v>0</v>
      </c>
      <c r="I8" s="127">
        <v>6</v>
      </c>
      <c r="J8" s="128">
        <v>0</v>
      </c>
      <c r="K8" s="25">
        <f>+I8/G8</f>
        <v>1</v>
      </c>
      <c r="L8" s="129">
        <v>0</v>
      </c>
      <c r="M8" s="168"/>
      <c r="N8" s="168"/>
      <c r="O8" s="168"/>
      <c r="P8" s="168"/>
      <c r="Q8" s="168"/>
      <c r="R8" s="168"/>
      <c r="S8" s="168"/>
      <c r="T8" s="178"/>
      <c r="U8" s="178"/>
      <c r="V8" s="178"/>
      <c r="W8" s="178"/>
      <c r="X8" s="178"/>
      <c r="Y8" s="178"/>
      <c r="Z8" s="178"/>
      <c r="AA8" s="178"/>
      <c r="AB8" s="178"/>
      <c r="AC8" s="39"/>
      <c r="AD8" s="39"/>
      <c r="AE8" s="39"/>
      <c r="AF8" s="39"/>
      <c r="AG8" s="39"/>
      <c r="AH8" s="39"/>
      <c r="AI8" s="39"/>
      <c r="AJ8" s="39"/>
      <c r="AK8" s="39"/>
    </row>
    <row r="9" spans="1:46" s="4" customFormat="1" ht="17.25" customHeight="1">
      <c r="A9" s="168"/>
      <c r="B9" s="168"/>
      <c r="C9" s="168"/>
      <c r="D9" s="122" t="s">
        <v>75</v>
      </c>
      <c r="E9" s="123"/>
      <c r="F9" s="124">
        <v>84</v>
      </c>
      <c r="G9" s="125">
        <v>4</v>
      </c>
      <c r="H9" s="126">
        <v>0</v>
      </c>
      <c r="I9" s="127">
        <v>4</v>
      </c>
      <c r="J9" s="128">
        <v>0</v>
      </c>
      <c r="K9" s="25">
        <f>+I9/G9</f>
        <v>1</v>
      </c>
      <c r="L9" s="129">
        <v>0</v>
      </c>
      <c r="M9" s="168"/>
      <c r="N9" s="168"/>
      <c r="O9" s="168"/>
      <c r="P9" s="168"/>
      <c r="Q9" s="168"/>
      <c r="R9" s="168"/>
      <c r="S9" s="168"/>
      <c r="T9" s="178"/>
      <c r="U9" s="178"/>
      <c r="V9" s="178"/>
      <c r="W9" s="178"/>
      <c r="X9" s="178"/>
      <c r="Y9" s="178"/>
      <c r="Z9" s="178"/>
      <c r="AA9" s="178"/>
      <c r="AB9" s="178"/>
      <c r="AC9" s="39"/>
      <c r="AD9" s="39"/>
      <c r="AE9" s="39"/>
      <c r="AF9" s="39"/>
      <c r="AG9" s="39"/>
      <c r="AH9" s="39"/>
      <c r="AI9" s="39"/>
      <c r="AJ9" s="39"/>
      <c r="AK9" s="39"/>
    </row>
    <row r="10" spans="1:46" s="4" customFormat="1" ht="19.5" customHeight="1">
      <c r="A10" s="168"/>
      <c r="B10" s="168"/>
      <c r="C10" s="168"/>
      <c r="D10" s="122" t="s">
        <v>76</v>
      </c>
      <c r="E10" s="123"/>
      <c r="F10" s="124">
        <v>410</v>
      </c>
      <c r="G10" s="125">
        <v>0</v>
      </c>
      <c r="H10" s="126">
        <v>0</v>
      </c>
      <c r="I10" s="127">
        <v>0</v>
      </c>
      <c r="J10" s="128">
        <v>0</v>
      </c>
      <c r="K10" s="25"/>
      <c r="L10" s="129"/>
      <c r="M10" s="168"/>
      <c r="N10" s="168"/>
      <c r="O10" s="168"/>
      <c r="P10" s="168"/>
      <c r="Q10" s="168"/>
      <c r="R10" s="168"/>
      <c r="S10" s="168"/>
      <c r="T10" s="178"/>
      <c r="U10" s="178"/>
      <c r="V10" s="178"/>
      <c r="W10" s="178"/>
      <c r="X10" s="178"/>
      <c r="Y10" s="178"/>
      <c r="Z10" s="178"/>
      <c r="AA10" s="178"/>
      <c r="AB10" s="178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46" s="4" customFormat="1" ht="19.5" customHeight="1">
      <c r="A11" s="168"/>
      <c r="B11" s="168"/>
      <c r="C11" s="168"/>
      <c r="D11" s="122" t="s">
        <v>77</v>
      </c>
      <c r="E11" s="123"/>
      <c r="F11" s="124">
        <v>63</v>
      </c>
      <c r="G11" s="125">
        <v>3</v>
      </c>
      <c r="H11" s="126">
        <v>0</v>
      </c>
      <c r="I11" s="127">
        <v>3</v>
      </c>
      <c r="J11" s="128">
        <v>0</v>
      </c>
      <c r="K11" s="25">
        <f>+I11/G11</f>
        <v>1</v>
      </c>
      <c r="L11" s="129">
        <v>0</v>
      </c>
      <c r="M11" s="168"/>
      <c r="N11" s="168"/>
      <c r="O11" s="168"/>
      <c r="P11" s="168"/>
      <c r="Q11" s="168"/>
      <c r="R11" s="168"/>
      <c r="S11" s="168"/>
      <c r="T11" s="178"/>
      <c r="U11" s="178"/>
      <c r="V11" s="178"/>
      <c r="W11" s="178"/>
      <c r="X11" s="178"/>
      <c r="Y11" s="178"/>
      <c r="Z11" s="178"/>
      <c r="AA11" s="178"/>
      <c r="AB11" s="178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46" s="4" customFormat="1" ht="19.5" customHeight="1" thickBot="1">
      <c r="A12" s="168"/>
      <c r="B12" s="168"/>
      <c r="C12" s="168"/>
      <c r="D12" s="130" t="s">
        <v>18</v>
      </c>
      <c r="E12" s="131"/>
      <c r="F12" s="132">
        <f>SUM(F6:F11)</f>
        <v>1040</v>
      </c>
      <c r="G12" s="132">
        <f t="shared" ref="G12:J12" si="0">SUM(G6:G11)</f>
        <v>30</v>
      </c>
      <c r="H12" s="133">
        <f t="shared" si="0"/>
        <v>0</v>
      </c>
      <c r="I12" s="134">
        <f t="shared" si="0"/>
        <v>18</v>
      </c>
      <c r="J12" s="135">
        <f t="shared" si="0"/>
        <v>12</v>
      </c>
      <c r="K12" s="136"/>
      <c r="L12" s="137"/>
      <c r="M12" s="168"/>
      <c r="N12" s="168"/>
      <c r="O12" s="168"/>
      <c r="P12" s="168"/>
      <c r="Q12" s="168"/>
      <c r="R12" s="168"/>
      <c r="S12" s="168"/>
      <c r="T12" s="178"/>
      <c r="U12" s="178"/>
      <c r="V12" s="178"/>
      <c r="W12" s="178"/>
      <c r="X12" s="178"/>
      <c r="Y12" s="178"/>
      <c r="Z12" s="178"/>
      <c r="AA12" s="178"/>
      <c r="AB12" s="178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46" s="4" customFormat="1" ht="15.75" thickBo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4" customFormat="1" ht="24.75" customHeight="1" thickBot="1">
      <c r="A14" s="168"/>
      <c r="B14" s="32" t="s">
        <v>20</v>
      </c>
      <c r="C14" s="33"/>
      <c r="D14" s="33"/>
      <c r="E14" s="138" t="s">
        <v>21</v>
      </c>
      <c r="F14" s="139"/>
      <c r="G14" s="139"/>
      <c r="H14" s="139"/>
      <c r="I14" s="139"/>
      <c r="J14" s="140"/>
      <c r="K14" s="141" t="s">
        <v>22</v>
      </c>
      <c r="L14" s="139"/>
      <c r="M14" s="139"/>
      <c r="N14" s="139"/>
      <c r="O14" s="139"/>
      <c r="P14" s="139"/>
      <c r="Q14" s="139"/>
      <c r="R14" s="139"/>
      <c r="S14" s="139"/>
      <c r="T14" s="140"/>
      <c r="U14" s="142" t="s">
        <v>23</v>
      </c>
      <c r="V14" s="33"/>
      <c r="W14" s="33"/>
      <c r="X14" s="33"/>
      <c r="Y14" s="33"/>
      <c r="Z14" s="34"/>
      <c r="AA14" s="168"/>
      <c r="AB14" s="16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s="4" customFormat="1" ht="24.75" customHeight="1" thickBot="1">
      <c r="A15" s="168"/>
      <c r="B15" s="40" t="s">
        <v>24</v>
      </c>
      <c r="C15" s="41" t="s">
        <v>25</v>
      </c>
      <c r="D15" s="143" t="s">
        <v>26</v>
      </c>
      <c r="E15" s="144" t="s">
        <v>77</v>
      </c>
      <c r="F15" s="47" t="s">
        <v>78</v>
      </c>
      <c r="G15" s="47" t="s">
        <v>79</v>
      </c>
      <c r="H15" s="47" t="s">
        <v>80</v>
      </c>
      <c r="I15" s="47" t="s">
        <v>81</v>
      </c>
      <c r="J15" s="145" t="s">
        <v>32</v>
      </c>
      <c r="K15" s="144" t="s">
        <v>77</v>
      </c>
      <c r="L15" s="47" t="s">
        <v>78</v>
      </c>
      <c r="M15" s="47" t="s">
        <v>79</v>
      </c>
      <c r="N15" s="47" t="s">
        <v>80</v>
      </c>
      <c r="O15" s="47" t="s">
        <v>81</v>
      </c>
      <c r="P15" s="171" t="s">
        <v>62</v>
      </c>
      <c r="Q15" s="47" t="s">
        <v>32</v>
      </c>
      <c r="R15" s="48" t="s">
        <v>34</v>
      </c>
      <c r="S15" s="48" t="s">
        <v>35</v>
      </c>
      <c r="T15" s="146" t="s">
        <v>36</v>
      </c>
      <c r="U15" s="43" t="s">
        <v>77</v>
      </c>
      <c r="V15" s="44" t="s">
        <v>78</v>
      </c>
      <c r="W15" s="44" t="s">
        <v>79</v>
      </c>
      <c r="X15" s="44" t="s">
        <v>80</v>
      </c>
      <c r="Y15" s="44" t="s">
        <v>81</v>
      </c>
      <c r="Z15" s="45" t="s">
        <v>32</v>
      </c>
      <c r="AA15" s="168"/>
      <c r="AB15" s="16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s="4" customFormat="1" ht="24.75" customHeight="1">
      <c r="A16" s="168"/>
      <c r="B16" s="50" t="str">
        <f>'PROYECTO  I - 1º CURSO'!B16</f>
        <v xml:space="preserve">PAVÓN </v>
      </c>
      <c r="C16" s="50" t="str">
        <f>'PROYECTO  I - 1º CURSO'!C16</f>
        <v>ARAGÓN</v>
      </c>
      <c r="D16" s="50" t="str">
        <f>'PROYECTO  I - 1º CURSO'!D16</f>
        <v>ANGEL</v>
      </c>
      <c r="E16" s="148">
        <v>10</v>
      </c>
      <c r="F16" s="149">
        <v>10</v>
      </c>
      <c r="G16" s="149">
        <v>10</v>
      </c>
      <c r="H16" s="149">
        <v>10</v>
      </c>
      <c r="I16" s="149">
        <v>10</v>
      </c>
      <c r="J16" s="150">
        <v>10</v>
      </c>
      <c r="K16" s="151">
        <v>10</v>
      </c>
      <c r="L16" s="59">
        <v>10</v>
      </c>
      <c r="M16" s="59">
        <v>10</v>
      </c>
      <c r="N16" s="59">
        <v>10</v>
      </c>
      <c r="O16" s="59">
        <v>10</v>
      </c>
      <c r="P16" s="152" t="s">
        <v>62</v>
      </c>
      <c r="Q16" s="59">
        <v>10</v>
      </c>
      <c r="R16" s="59">
        <v>10</v>
      </c>
      <c r="S16" s="59">
        <v>10</v>
      </c>
      <c r="T16" s="153">
        <v>10</v>
      </c>
      <c r="U16" s="60">
        <f>((((E16*$E$24)+((K16*$K$24))+((Q16*$Q$24)*$Q$25)+((R16*$R$24)+(S16*$S$24)+(T16*$T$24))*$S$25))-1)</f>
        <v>10</v>
      </c>
      <c r="V16" s="61">
        <f>(((F16*$F$24)+((L16*$L$24)+((Q16*$Q$24)*$Q$25)+((R16*$R$24)+(S16*$S$24)+(T16*$T$24))*$S$25))-1)</f>
        <v>10</v>
      </c>
      <c r="W16" s="61">
        <f>(((G16*$G$24)+((M16*$M$24)*$G$25)+((Q16*$Q$24)+((R16*$R$24)+(S16*$S$24)+(T16*$T$24)))))-1</f>
        <v>10.090909090909092</v>
      </c>
      <c r="X16" s="61">
        <f t="shared" ref="X16" si="1">(((H16*$H$24)+((N16*$N$24)*$N$25)+((Q16*$Q$24))+((R16*$R$24)+(S16*$S$24)+(T16*$T$24))))-1</f>
        <v>10.333333333333332</v>
      </c>
      <c r="Y16" s="61">
        <f t="shared" ref="Y16" si="2">(((I16*$I$24)+((O16*$O$24)*$G$25)+((Q16*$Q$24))+((R16*$R$24)+(S16*$S$24)+(T16*$T$24))))-1</f>
        <v>9.6666666666666661</v>
      </c>
      <c r="Z16" s="62">
        <f t="shared" ref="Z16" si="3">(((J16*$J$24)+((Q16*$Q$24)*$G$25)))</f>
        <v>9.6</v>
      </c>
      <c r="AA16" s="168"/>
      <c r="AB16" s="16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s="4" customFormat="1" ht="24.75" customHeight="1">
      <c r="A17" s="168"/>
      <c r="B17" s="50" t="str">
        <f>'PROYECTO  I - 1º CURSO'!B17</f>
        <v>PEREZ</v>
      </c>
      <c r="C17" s="50" t="str">
        <f>'PROYECTO  I - 1º CURSO'!C17</f>
        <v>BERMÚDEZ</v>
      </c>
      <c r="D17" s="50" t="str">
        <f>'PROYECTO  I - 1º CURSO'!D17</f>
        <v>MOÍSES</v>
      </c>
      <c r="E17" s="154"/>
      <c r="F17" s="149"/>
      <c r="G17" s="149"/>
      <c r="H17" s="149"/>
      <c r="I17" s="149"/>
      <c r="J17" s="150"/>
      <c r="K17" s="155"/>
      <c r="L17" s="59"/>
      <c r="M17" s="59"/>
      <c r="N17" s="59"/>
      <c r="O17" s="59"/>
      <c r="P17" s="152"/>
      <c r="Q17" s="59"/>
      <c r="R17" s="59"/>
      <c r="S17" s="59"/>
      <c r="T17" s="153"/>
      <c r="U17" s="60">
        <f t="shared" ref="U17:U23" si="4">((((E17*$E$24)+((K17*$K$24))+((Q17*$Q$24)*$Q$25)+((R17*$R$24)+(S17*$S$24)+(T17*$T$24))*$S$25))-1)</f>
        <v>-1</v>
      </c>
      <c r="V17" s="61">
        <f t="shared" ref="V17:V23" si="5">(((F17*$F$24)+((L17*$L$24)+((Q17*$Q$24)*$Q$25)+((R17*$R$24)+(S17*$S$24)+(T17*$T$24))*$S$25))-1)</f>
        <v>-1</v>
      </c>
      <c r="W17" s="61">
        <f t="shared" ref="W17:W23" si="6">(((G17*$G$24)+((M17*$M$24)*$G$25)+((Q17*$Q$24)+((R17*$R$24)+(S17*$S$24)+(T17*$T$24)))))-1</f>
        <v>-1</v>
      </c>
      <c r="X17" s="61">
        <f t="shared" ref="X17:X23" si="7">(((H17*$H$24)+((N17*$N$24)*$N$25)+((Q17*$Q$24))+((R17*$R$24)+(S17*$S$24)+(T17*$T$24))))-1</f>
        <v>-1</v>
      </c>
      <c r="Y17" s="61">
        <f t="shared" ref="Y17:Y23" si="8">(((I17*$I$24)+((O17*$O$24)*$G$25)+((Q17*$Q$24))+((R17*$R$24)+(S17*$S$24)+(T17*$T$24))))-1</f>
        <v>-1</v>
      </c>
      <c r="Z17" s="62">
        <f t="shared" ref="Z17:Z23" si="9">(((J17*$J$24)+((Q17*$Q$24)*$G$25)))</f>
        <v>0</v>
      </c>
      <c r="AA17" s="168"/>
      <c r="AB17" s="16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" customFormat="1" ht="24.75" customHeight="1">
      <c r="A18" s="168"/>
      <c r="B18" s="50" t="str">
        <f>'PROYECTO  I - 1º CURSO'!B18</f>
        <v>DE ALBA</v>
      </c>
      <c r="C18" s="50" t="str">
        <f>'PROYECTO  I - 1º CURSO'!C18</f>
        <v>GONZÁLEZ</v>
      </c>
      <c r="D18" s="50" t="str">
        <f>'PROYECTO  I - 1º CURSO'!D18</f>
        <v>TOMÁS</v>
      </c>
      <c r="E18" s="154"/>
      <c r="F18" s="149"/>
      <c r="G18" s="149"/>
      <c r="H18" s="149"/>
      <c r="I18" s="149"/>
      <c r="J18" s="150"/>
      <c r="K18" s="155"/>
      <c r="L18" s="59"/>
      <c r="M18" s="59"/>
      <c r="N18" s="59"/>
      <c r="O18" s="59"/>
      <c r="P18" s="152"/>
      <c r="Q18" s="59"/>
      <c r="R18" s="59"/>
      <c r="S18" s="59"/>
      <c r="T18" s="153"/>
      <c r="U18" s="60">
        <f t="shared" si="4"/>
        <v>-1</v>
      </c>
      <c r="V18" s="61">
        <f t="shared" si="5"/>
        <v>-1</v>
      </c>
      <c r="W18" s="61">
        <f t="shared" si="6"/>
        <v>-1</v>
      </c>
      <c r="X18" s="61">
        <f t="shared" si="7"/>
        <v>-1</v>
      </c>
      <c r="Y18" s="61">
        <f t="shared" si="8"/>
        <v>-1</v>
      </c>
      <c r="Z18" s="62">
        <f t="shared" si="9"/>
        <v>0</v>
      </c>
      <c r="AA18" s="168"/>
      <c r="AB18" s="168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s="4" customFormat="1" ht="24.75" customHeight="1">
      <c r="A19" s="168"/>
      <c r="B19" s="50" t="str">
        <f>'PROYECTO  I - 1º CURSO'!B19</f>
        <v>SUAZO</v>
      </c>
      <c r="C19" s="50" t="str">
        <f>'PROYECTO  I - 1º CURSO'!C19</f>
        <v>MORENO</v>
      </c>
      <c r="D19" s="50" t="str">
        <f>'PROYECTO  I - 1º CURSO'!D19</f>
        <v>JOSÉ ANG</v>
      </c>
      <c r="E19" s="154"/>
      <c r="F19" s="149"/>
      <c r="G19" s="149"/>
      <c r="H19" s="149"/>
      <c r="I19" s="149"/>
      <c r="J19" s="150"/>
      <c r="K19" s="155"/>
      <c r="L19" s="59"/>
      <c r="M19" s="59"/>
      <c r="N19" s="59"/>
      <c r="O19" s="59"/>
      <c r="P19" s="152"/>
      <c r="Q19" s="59"/>
      <c r="R19" s="59"/>
      <c r="S19" s="59"/>
      <c r="T19" s="153"/>
      <c r="U19" s="60">
        <f t="shared" si="4"/>
        <v>-1</v>
      </c>
      <c r="V19" s="61">
        <f t="shared" si="5"/>
        <v>-1</v>
      </c>
      <c r="W19" s="61">
        <f t="shared" si="6"/>
        <v>-1</v>
      </c>
      <c r="X19" s="61">
        <f t="shared" si="7"/>
        <v>-1</v>
      </c>
      <c r="Y19" s="61">
        <f t="shared" si="8"/>
        <v>-1</v>
      </c>
      <c r="Z19" s="62">
        <f t="shared" si="9"/>
        <v>0</v>
      </c>
      <c r="AA19" s="168"/>
      <c r="AB19" s="168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s="4" customFormat="1" ht="24.75" customHeight="1">
      <c r="A20" s="168"/>
      <c r="B20" s="50" t="str">
        <f>'PROYECTO  I - 1º CURSO'!B20</f>
        <v>VALLADARES</v>
      </c>
      <c r="C20" s="50" t="str">
        <f>'PROYECTO  I - 1º CURSO'!C20</f>
        <v>BARRIOS</v>
      </c>
      <c r="D20" s="50" t="str">
        <f>'PROYECTO  I - 1º CURSO'!D20</f>
        <v>JOSÉ M</v>
      </c>
      <c r="E20" s="154"/>
      <c r="F20" s="149"/>
      <c r="G20" s="149"/>
      <c r="H20" s="149"/>
      <c r="I20" s="149"/>
      <c r="J20" s="150"/>
      <c r="K20" s="155"/>
      <c r="L20" s="59"/>
      <c r="M20" s="59"/>
      <c r="N20" s="59"/>
      <c r="O20" s="59"/>
      <c r="P20" s="152"/>
      <c r="Q20" s="59"/>
      <c r="R20" s="59"/>
      <c r="S20" s="59"/>
      <c r="T20" s="153"/>
      <c r="U20" s="60">
        <f t="shared" si="4"/>
        <v>-1</v>
      </c>
      <c r="V20" s="61">
        <f t="shared" si="5"/>
        <v>-1</v>
      </c>
      <c r="W20" s="61">
        <f t="shared" si="6"/>
        <v>-1</v>
      </c>
      <c r="X20" s="61">
        <f t="shared" si="7"/>
        <v>-1</v>
      </c>
      <c r="Y20" s="61">
        <f t="shared" si="8"/>
        <v>-1</v>
      </c>
      <c r="Z20" s="62">
        <f t="shared" si="9"/>
        <v>0</v>
      </c>
      <c r="AA20" s="168"/>
      <c r="AB20" s="16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s="4" customFormat="1" ht="24.75" customHeight="1">
      <c r="A21" s="168"/>
      <c r="B21" s="50" t="str">
        <f>'PROYECTO  I - 1º CURSO'!B21</f>
        <v>CARAVACA</v>
      </c>
      <c r="C21" s="50" t="str">
        <f>'PROYECTO  I - 1º CURSO'!C21</f>
        <v>RODRÍGUEZ</v>
      </c>
      <c r="D21" s="50" t="str">
        <f>'PROYECTO  I - 1º CURSO'!D21</f>
        <v>FCO ASIS</v>
      </c>
      <c r="E21" s="154"/>
      <c r="F21" s="149"/>
      <c r="G21" s="149"/>
      <c r="H21" s="149"/>
      <c r="I21" s="149"/>
      <c r="J21" s="150"/>
      <c r="K21" s="155"/>
      <c r="L21" s="59"/>
      <c r="M21" s="59"/>
      <c r="N21" s="59"/>
      <c r="O21" s="59"/>
      <c r="P21" s="152"/>
      <c r="Q21" s="59"/>
      <c r="R21" s="59"/>
      <c r="S21" s="59"/>
      <c r="T21" s="153"/>
      <c r="U21" s="60">
        <f t="shared" si="4"/>
        <v>-1</v>
      </c>
      <c r="V21" s="61">
        <f t="shared" si="5"/>
        <v>-1</v>
      </c>
      <c r="W21" s="61">
        <f t="shared" si="6"/>
        <v>-1</v>
      </c>
      <c r="X21" s="61">
        <f t="shared" si="7"/>
        <v>-1</v>
      </c>
      <c r="Y21" s="61">
        <f t="shared" si="8"/>
        <v>-1</v>
      </c>
      <c r="Z21" s="62">
        <f t="shared" si="9"/>
        <v>0</v>
      </c>
      <c r="AA21" s="168"/>
      <c r="AB21" s="16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s="4" customFormat="1" ht="24.75" customHeight="1">
      <c r="A22" s="168"/>
      <c r="B22" s="50" t="str">
        <f>'PROYECTO  I - 1º CURSO'!B22</f>
        <v>FERNÁNDEZ</v>
      </c>
      <c r="C22" s="50" t="str">
        <f>'PROYECTO  I - 1º CURSO'!C22</f>
        <v>MARTÍN</v>
      </c>
      <c r="D22" s="50" t="str">
        <f>'PROYECTO  I - 1º CURSO'!D22</f>
        <v>JAVIER</v>
      </c>
      <c r="E22" s="154"/>
      <c r="F22" s="149"/>
      <c r="G22" s="149"/>
      <c r="H22" s="149"/>
      <c r="I22" s="149"/>
      <c r="J22" s="150"/>
      <c r="K22" s="155"/>
      <c r="L22" s="59"/>
      <c r="M22" s="59"/>
      <c r="N22" s="59"/>
      <c r="O22" s="59"/>
      <c r="P22" s="152"/>
      <c r="Q22" s="59"/>
      <c r="R22" s="59"/>
      <c r="S22" s="59"/>
      <c r="T22" s="153"/>
      <c r="U22" s="60">
        <f t="shared" si="4"/>
        <v>-1</v>
      </c>
      <c r="V22" s="61">
        <f t="shared" si="5"/>
        <v>-1</v>
      </c>
      <c r="W22" s="61">
        <f t="shared" si="6"/>
        <v>-1</v>
      </c>
      <c r="X22" s="61">
        <f t="shared" si="7"/>
        <v>-1</v>
      </c>
      <c r="Y22" s="61">
        <f t="shared" si="8"/>
        <v>-1</v>
      </c>
      <c r="Z22" s="62">
        <f t="shared" si="9"/>
        <v>0</v>
      </c>
      <c r="AA22" s="168"/>
      <c r="AB22" s="16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s="4" customFormat="1" ht="24.75" customHeight="1" thickBot="1">
      <c r="A23" s="168"/>
      <c r="B23" s="50" t="str">
        <f>'PROYECTO  I - 1º CURSO'!B23</f>
        <v>BARRAL</v>
      </c>
      <c r="C23" s="50" t="str">
        <f>'PROYECTO  I - 1º CURSO'!C23</f>
        <v>CALLEJÓN</v>
      </c>
      <c r="D23" s="50" t="str">
        <f>'PROYECTO  I - 1º CURSO'!D23</f>
        <v>ROB. MAN</v>
      </c>
      <c r="E23" s="154"/>
      <c r="F23" s="149"/>
      <c r="G23" s="149"/>
      <c r="H23" s="149"/>
      <c r="I23" s="149"/>
      <c r="J23" s="150"/>
      <c r="K23" s="155"/>
      <c r="L23" s="59"/>
      <c r="M23" s="59"/>
      <c r="N23" s="59"/>
      <c r="O23" s="59"/>
      <c r="P23" s="152"/>
      <c r="Q23" s="59"/>
      <c r="R23" s="59"/>
      <c r="S23" s="59"/>
      <c r="T23" s="153"/>
      <c r="U23" s="60">
        <f t="shared" si="4"/>
        <v>-1</v>
      </c>
      <c r="V23" s="61">
        <f t="shared" si="5"/>
        <v>-1</v>
      </c>
      <c r="W23" s="61">
        <f t="shared" si="6"/>
        <v>-1</v>
      </c>
      <c r="X23" s="61">
        <f t="shared" si="7"/>
        <v>-1</v>
      </c>
      <c r="Y23" s="61">
        <f t="shared" si="8"/>
        <v>-1</v>
      </c>
      <c r="Z23" s="62">
        <f t="shared" si="9"/>
        <v>0</v>
      </c>
      <c r="AA23" s="168"/>
      <c r="AB23" s="16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4" customFormat="1" ht="30" customHeight="1" thickBot="1">
      <c r="A24" s="179"/>
      <c r="B24" s="85" t="s">
        <v>61</v>
      </c>
      <c r="C24" s="86"/>
      <c r="D24" s="86"/>
      <c r="E24" s="156">
        <f>K11</f>
        <v>1</v>
      </c>
      <c r="F24" s="157">
        <f>K9</f>
        <v>1</v>
      </c>
      <c r="G24" s="157">
        <f>K6</f>
        <v>0.27272727272727271</v>
      </c>
      <c r="H24" s="157">
        <f>K7</f>
        <v>0.33333333333333331</v>
      </c>
      <c r="I24" s="157">
        <f>L7</f>
        <v>0.66666666666666663</v>
      </c>
      <c r="J24" s="158">
        <v>0.9</v>
      </c>
      <c r="K24" s="156">
        <f>L11</f>
        <v>0</v>
      </c>
      <c r="L24" s="157">
        <f>L9</f>
        <v>0</v>
      </c>
      <c r="M24" s="157">
        <f>L6</f>
        <v>0.72727272727272729</v>
      </c>
      <c r="N24" s="157">
        <f>L7</f>
        <v>0.66666666666666663</v>
      </c>
      <c r="O24" s="157">
        <f>L8</f>
        <v>0</v>
      </c>
      <c r="P24" s="159">
        <v>0.41670000000000001</v>
      </c>
      <c r="Q24" s="92">
        <v>0.1</v>
      </c>
      <c r="R24" s="93">
        <v>0.1</v>
      </c>
      <c r="S24" s="93">
        <v>0.1</v>
      </c>
      <c r="T24" s="160">
        <v>0.1</v>
      </c>
      <c r="U24" s="179"/>
      <c r="V24" s="182"/>
      <c r="W24" s="182"/>
      <c r="X24" s="182"/>
      <c r="Y24" s="182"/>
      <c r="Z24" s="182"/>
      <c r="AA24" s="179"/>
      <c r="AB24" s="179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s="4" customFormat="1" ht="30" customHeight="1" thickBot="1">
      <c r="A25" s="179"/>
      <c r="B25" s="98"/>
      <c r="C25" s="99"/>
      <c r="D25" s="99"/>
      <c r="E25" s="161"/>
      <c r="F25" s="162"/>
      <c r="G25" s="163">
        <v>0.6</v>
      </c>
      <c r="H25" s="162"/>
      <c r="I25" s="162"/>
      <c r="J25" s="164"/>
      <c r="K25" s="165" t="s">
        <v>62</v>
      </c>
      <c r="L25" s="162"/>
      <c r="M25" s="162"/>
      <c r="N25" s="163">
        <v>0.6</v>
      </c>
      <c r="O25" s="162"/>
      <c r="P25" s="162"/>
      <c r="Q25" s="166">
        <v>0.1</v>
      </c>
      <c r="R25" s="106" t="s">
        <v>62</v>
      </c>
      <c r="S25" s="107">
        <v>0.3</v>
      </c>
      <c r="T25" s="108"/>
      <c r="U25" s="179"/>
      <c r="V25" s="182"/>
      <c r="W25" s="182"/>
      <c r="X25" s="182"/>
      <c r="Y25" s="182"/>
      <c r="Z25" s="182"/>
      <c r="AA25" s="179"/>
      <c r="AB25" s="179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</row>
    <row r="26" spans="1:46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46" s="175" customFormat="1" ht="47.2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81" t="s">
        <v>63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</row>
    <row r="28" spans="1:46" s="4" customFormat="1" ht="24.75" customHeight="1" thickBot="1">
      <c r="A28" s="168"/>
      <c r="B28" s="32" t="s">
        <v>20</v>
      </c>
      <c r="C28" s="33"/>
      <c r="D28" s="33"/>
      <c r="E28" s="138" t="s">
        <v>21</v>
      </c>
      <c r="F28" s="139"/>
      <c r="G28" s="139"/>
      <c r="H28" s="139"/>
      <c r="I28" s="139"/>
      <c r="J28" s="140"/>
      <c r="K28" s="141" t="s">
        <v>22</v>
      </c>
      <c r="L28" s="139"/>
      <c r="M28" s="139"/>
      <c r="N28" s="139"/>
      <c r="O28" s="139"/>
      <c r="P28" s="139"/>
      <c r="Q28" s="139"/>
      <c r="R28" s="139"/>
      <c r="S28" s="139"/>
      <c r="T28" s="140"/>
      <c r="U28" s="142" t="s">
        <v>23</v>
      </c>
      <c r="V28" s="33"/>
      <c r="W28" s="33"/>
      <c r="X28" s="33"/>
      <c r="Y28" s="33"/>
      <c r="Z28" s="34"/>
      <c r="AA28" s="168"/>
      <c r="AB28" s="168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s="4" customFormat="1" ht="24.75" customHeight="1" thickBot="1">
      <c r="A29" s="168"/>
      <c r="B29" s="40" t="s">
        <v>24</v>
      </c>
      <c r="C29" s="41" t="s">
        <v>25</v>
      </c>
      <c r="D29" s="143" t="s">
        <v>26</v>
      </c>
      <c r="E29" s="144" t="s">
        <v>77</v>
      </c>
      <c r="F29" s="47" t="s">
        <v>78</v>
      </c>
      <c r="G29" s="47" t="s">
        <v>79</v>
      </c>
      <c r="H29" s="47" t="s">
        <v>80</v>
      </c>
      <c r="I29" s="47" t="s">
        <v>81</v>
      </c>
      <c r="J29" s="145" t="s">
        <v>32</v>
      </c>
      <c r="K29" s="144" t="s">
        <v>77</v>
      </c>
      <c r="L29" s="47" t="s">
        <v>78</v>
      </c>
      <c r="M29" s="47" t="s">
        <v>79</v>
      </c>
      <c r="N29" s="47" t="s">
        <v>80</v>
      </c>
      <c r="O29" s="47" t="s">
        <v>81</v>
      </c>
      <c r="P29" s="171" t="s">
        <v>62</v>
      </c>
      <c r="Q29" s="47" t="s">
        <v>32</v>
      </c>
      <c r="R29" s="48" t="s">
        <v>34</v>
      </c>
      <c r="S29" s="48" t="s">
        <v>35</v>
      </c>
      <c r="T29" s="146" t="s">
        <v>36</v>
      </c>
      <c r="U29" s="43" t="s">
        <v>77</v>
      </c>
      <c r="V29" s="44" t="s">
        <v>78</v>
      </c>
      <c r="W29" s="44" t="s">
        <v>79</v>
      </c>
      <c r="X29" s="44" t="s">
        <v>80</v>
      </c>
      <c r="Y29" s="44" t="s">
        <v>81</v>
      </c>
      <c r="Z29" s="45" t="s">
        <v>32</v>
      </c>
      <c r="AA29" s="168"/>
      <c r="AB29" s="16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s="4" customFormat="1" ht="24.75" customHeight="1">
      <c r="A30" s="168"/>
      <c r="B30" s="50" t="str">
        <f>B16</f>
        <v xml:space="preserve">PAVÓN </v>
      </c>
      <c r="C30" s="50" t="str">
        <f>C16</f>
        <v>ARAGÓN</v>
      </c>
      <c r="D30" s="147" t="str">
        <f>D16</f>
        <v>ANGEL</v>
      </c>
      <c r="E30" s="148"/>
      <c r="F30" s="149"/>
      <c r="G30" s="149"/>
      <c r="H30" s="149"/>
      <c r="I30" s="149"/>
      <c r="J30" s="150"/>
      <c r="K30" s="151"/>
      <c r="L30" s="59"/>
      <c r="M30" s="59"/>
      <c r="N30" s="59"/>
      <c r="O30" s="59"/>
      <c r="P30" s="152"/>
      <c r="Q30" s="59"/>
      <c r="R30" s="59"/>
      <c r="S30" s="59"/>
      <c r="T30" s="153"/>
      <c r="U30" s="60">
        <f>((((E30*$E$24)+((K30*$K$24))+((Q30*$Q$24)*$Q$25)+((R30*$R$24)+(S30*$S$24)+(T30*$T$24))*$S$25))-1)</f>
        <v>-1</v>
      </c>
      <c r="V30" s="61">
        <f>(((F30*$F$24)+((L30*$L$24)+((Q30*$Q$24)*$Q$25)+((R30*$R$24)+(S30*$S$24)+(T30*$T$24))*$S$25))-1)</f>
        <v>-1</v>
      </c>
      <c r="W30" s="61">
        <f>(((G30*$G$24)+((M30*$M$24)*$G$25)+((Q30*$Q$24)+((R30*$R$24)+(S30*$S$24)+(T30*$T$24)))))-1</f>
        <v>-1</v>
      </c>
      <c r="X30" s="61">
        <f t="shared" ref="X30" si="10">(((H30*$H$24)+((N30*$N$24)*$N$25)+((Q30*$Q$24))+((R30*$R$24)+(S30*$S$24)+(T30*$T$24))))-1</f>
        <v>-1</v>
      </c>
      <c r="Y30" s="61">
        <f t="shared" ref="Y30" si="11">(((I30*$I$24)+((O30*$O$24)*$G$25)+((Q30*$Q$24))+((R30*$R$24)+(S30*$S$24)+(T30*$T$24))))-1</f>
        <v>-1</v>
      </c>
      <c r="Z30" s="62">
        <f t="shared" ref="Z30" si="12">(((J30*$J$24)+((Q30*$Q$24)*$G$25)))</f>
        <v>0</v>
      </c>
      <c r="AA30" s="168"/>
      <c r="AB30" s="16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s="4" customFormat="1" ht="24.75" customHeight="1">
      <c r="A31" s="168"/>
      <c r="B31" s="50" t="str">
        <f>B17</f>
        <v>PEREZ</v>
      </c>
      <c r="C31" s="50" t="str">
        <f>C17</f>
        <v>BERMÚDEZ</v>
      </c>
      <c r="D31" s="147" t="str">
        <f>D17</f>
        <v>MOÍSES</v>
      </c>
      <c r="E31" s="154"/>
      <c r="F31" s="149"/>
      <c r="G31" s="149"/>
      <c r="H31" s="149"/>
      <c r="I31" s="149"/>
      <c r="J31" s="150"/>
      <c r="K31" s="155"/>
      <c r="L31" s="59"/>
      <c r="M31" s="59"/>
      <c r="N31" s="59"/>
      <c r="O31" s="59"/>
      <c r="P31" s="152"/>
      <c r="Q31" s="59"/>
      <c r="R31" s="59"/>
      <c r="S31" s="59"/>
      <c r="T31" s="153"/>
      <c r="U31" s="60">
        <f t="shared" ref="U31:U37" si="13">((((E31*$E$24)+((K31*$K$24))+((Q31*$Q$24)*$Q$25)+((R31*$R$24)+(S31*$S$24)+(T31*$T$24))*$S$25))-1)</f>
        <v>-1</v>
      </c>
      <c r="V31" s="61">
        <f t="shared" ref="V31:V37" si="14">(((F31*$F$24)+((L31*$L$24)+((Q31*$Q$24)*$Q$25)+((R31*$R$24)+(S31*$S$24)+(T31*$T$24))*$S$25))-1)</f>
        <v>-1</v>
      </c>
      <c r="W31" s="61">
        <f t="shared" ref="W31:W37" si="15">(((G31*$G$24)+((M31*$M$24)*$G$25)+((Q31*$Q$24)+((R31*$R$24)+(S31*$S$24)+(T31*$T$24)))))-1</f>
        <v>-1</v>
      </c>
      <c r="X31" s="61">
        <f t="shared" ref="X31:X37" si="16">(((H31*$H$24)+((N31*$N$24)*$N$25)+((Q31*$Q$24))+((R31*$R$24)+(S31*$S$24)+(T31*$T$24))))-1</f>
        <v>-1</v>
      </c>
      <c r="Y31" s="61">
        <f t="shared" ref="Y31:Y37" si="17">(((I31*$I$24)+((O31*$O$24)*$G$25)+((Q31*$Q$24))+((R31*$R$24)+(S31*$S$24)+(T31*$T$24))))-1</f>
        <v>-1</v>
      </c>
      <c r="Z31" s="62">
        <f t="shared" ref="Z31:Z37" si="18">(((J31*$J$24)+((Q31*$Q$24)*$G$25)))</f>
        <v>0</v>
      </c>
      <c r="AA31" s="168"/>
      <c r="AB31" s="16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s="4" customFormat="1" ht="24.75" customHeight="1">
      <c r="A32" s="168"/>
      <c r="B32" s="50" t="str">
        <f>B18</f>
        <v>DE ALBA</v>
      </c>
      <c r="C32" s="50" t="str">
        <f>C18</f>
        <v>GONZÁLEZ</v>
      </c>
      <c r="D32" s="147" t="str">
        <f>D18</f>
        <v>TOMÁS</v>
      </c>
      <c r="E32" s="154"/>
      <c r="F32" s="149"/>
      <c r="G32" s="149"/>
      <c r="H32" s="149"/>
      <c r="I32" s="149"/>
      <c r="J32" s="150"/>
      <c r="K32" s="155"/>
      <c r="L32" s="59"/>
      <c r="M32" s="59"/>
      <c r="N32" s="59"/>
      <c r="O32" s="59"/>
      <c r="P32" s="152"/>
      <c r="Q32" s="59"/>
      <c r="R32" s="59"/>
      <c r="S32" s="59"/>
      <c r="T32" s="153"/>
      <c r="U32" s="60">
        <f t="shared" si="13"/>
        <v>-1</v>
      </c>
      <c r="V32" s="61">
        <f t="shared" si="14"/>
        <v>-1</v>
      </c>
      <c r="W32" s="61">
        <f t="shared" si="15"/>
        <v>-1</v>
      </c>
      <c r="X32" s="61">
        <f t="shared" si="16"/>
        <v>-1</v>
      </c>
      <c r="Y32" s="61">
        <f t="shared" si="17"/>
        <v>-1</v>
      </c>
      <c r="Z32" s="62">
        <f t="shared" si="18"/>
        <v>0</v>
      </c>
      <c r="AA32" s="168"/>
      <c r="AB32" s="16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4" customFormat="1" ht="24.75" customHeight="1">
      <c r="A33" s="168"/>
      <c r="B33" s="50" t="str">
        <f>B19</f>
        <v>SUAZO</v>
      </c>
      <c r="C33" s="50" t="str">
        <f>C19</f>
        <v>MORENO</v>
      </c>
      <c r="D33" s="147" t="str">
        <f>D19</f>
        <v>JOSÉ ANG</v>
      </c>
      <c r="E33" s="154"/>
      <c r="F33" s="149"/>
      <c r="G33" s="149"/>
      <c r="H33" s="149"/>
      <c r="I33" s="149"/>
      <c r="J33" s="150"/>
      <c r="K33" s="155"/>
      <c r="L33" s="59"/>
      <c r="M33" s="59"/>
      <c r="N33" s="59"/>
      <c r="O33" s="59"/>
      <c r="P33" s="152"/>
      <c r="Q33" s="59"/>
      <c r="R33" s="59"/>
      <c r="S33" s="59"/>
      <c r="T33" s="153"/>
      <c r="U33" s="60">
        <f t="shared" si="13"/>
        <v>-1</v>
      </c>
      <c r="V33" s="61">
        <f t="shared" si="14"/>
        <v>-1</v>
      </c>
      <c r="W33" s="61">
        <f t="shared" si="15"/>
        <v>-1</v>
      </c>
      <c r="X33" s="61">
        <f t="shared" si="16"/>
        <v>-1</v>
      </c>
      <c r="Y33" s="61">
        <f t="shared" si="17"/>
        <v>-1</v>
      </c>
      <c r="Z33" s="62">
        <f t="shared" si="18"/>
        <v>0</v>
      </c>
      <c r="AA33" s="168"/>
      <c r="AB33" s="16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s="4" customFormat="1" ht="24.75" customHeight="1">
      <c r="A34" s="168"/>
      <c r="B34" s="50" t="str">
        <f>B20</f>
        <v>VALLADARES</v>
      </c>
      <c r="C34" s="50" t="str">
        <f>C20</f>
        <v>BARRIOS</v>
      </c>
      <c r="D34" s="147" t="str">
        <f>D20</f>
        <v>JOSÉ M</v>
      </c>
      <c r="E34" s="154"/>
      <c r="F34" s="149"/>
      <c r="G34" s="149"/>
      <c r="H34" s="149"/>
      <c r="I34" s="149"/>
      <c r="J34" s="150"/>
      <c r="K34" s="155"/>
      <c r="L34" s="59"/>
      <c r="M34" s="59"/>
      <c r="N34" s="59"/>
      <c r="O34" s="59"/>
      <c r="P34" s="152"/>
      <c r="Q34" s="59"/>
      <c r="R34" s="59"/>
      <c r="S34" s="59"/>
      <c r="T34" s="153"/>
      <c r="U34" s="60">
        <f t="shared" si="13"/>
        <v>-1</v>
      </c>
      <c r="V34" s="61">
        <f t="shared" si="14"/>
        <v>-1</v>
      </c>
      <c r="W34" s="61">
        <f t="shared" si="15"/>
        <v>-1</v>
      </c>
      <c r="X34" s="61">
        <f t="shared" si="16"/>
        <v>-1</v>
      </c>
      <c r="Y34" s="61">
        <f t="shared" si="17"/>
        <v>-1</v>
      </c>
      <c r="Z34" s="62">
        <f t="shared" si="18"/>
        <v>0</v>
      </c>
      <c r="AA34" s="168"/>
      <c r="AB34" s="16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s="4" customFormat="1" ht="24.75" customHeight="1">
      <c r="A35" s="168"/>
      <c r="B35" s="50" t="str">
        <f>B21</f>
        <v>CARAVACA</v>
      </c>
      <c r="C35" s="50" t="str">
        <f>C21</f>
        <v>RODRÍGUEZ</v>
      </c>
      <c r="D35" s="147" t="str">
        <f>D21</f>
        <v>FCO ASIS</v>
      </c>
      <c r="E35" s="154"/>
      <c r="F35" s="149"/>
      <c r="G35" s="149"/>
      <c r="H35" s="149"/>
      <c r="I35" s="149"/>
      <c r="J35" s="150"/>
      <c r="K35" s="155"/>
      <c r="L35" s="59"/>
      <c r="M35" s="59"/>
      <c r="N35" s="59"/>
      <c r="O35" s="59"/>
      <c r="P35" s="152"/>
      <c r="Q35" s="59"/>
      <c r="R35" s="59"/>
      <c r="S35" s="59"/>
      <c r="T35" s="153"/>
      <c r="U35" s="60">
        <f t="shared" si="13"/>
        <v>-1</v>
      </c>
      <c r="V35" s="61">
        <f t="shared" si="14"/>
        <v>-1</v>
      </c>
      <c r="W35" s="61">
        <f t="shared" si="15"/>
        <v>-1</v>
      </c>
      <c r="X35" s="61">
        <f t="shared" si="16"/>
        <v>-1</v>
      </c>
      <c r="Y35" s="61">
        <f t="shared" si="17"/>
        <v>-1</v>
      </c>
      <c r="Z35" s="62">
        <f t="shared" si="18"/>
        <v>0</v>
      </c>
      <c r="AA35" s="168"/>
      <c r="AB35" s="16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s="4" customFormat="1" ht="24.75" customHeight="1">
      <c r="A36" s="168"/>
      <c r="B36" s="50" t="str">
        <f>B22</f>
        <v>FERNÁNDEZ</v>
      </c>
      <c r="C36" s="50" t="str">
        <f>C22</f>
        <v>MARTÍN</v>
      </c>
      <c r="D36" s="147" t="str">
        <f>D22</f>
        <v>JAVIER</v>
      </c>
      <c r="E36" s="154"/>
      <c r="F36" s="149"/>
      <c r="G36" s="149"/>
      <c r="H36" s="149"/>
      <c r="I36" s="149"/>
      <c r="J36" s="150"/>
      <c r="K36" s="155"/>
      <c r="L36" s="59"/>
      <c r="M36" s="59"/>
      <c r="N36" s="59"/>
      <c r="O36" s="59"/>
      <c r="P36" s="152"/>
      <c r="Q36" s="59"/>
      <c r="R36" s="59"/>
      <c r="S36" s="59"/>
      <c r="T36" s="153"/>
      <c r="U36" s="60">
        <f t="shared" si="13"/>
        <v>-1</v>
      </c>
      <c r="V36" s="61">
        <f t="shared" si="14"/>
        <v>-1</v>
      </c>
      <c r="W36" s="61">
        <f t="shared" si="15"/>
        <v>-1</v>
      </c>
      <c r="X36" s="61">
        <f t="shared" si="16"/>
        <v>-1</v>
      </c>
      <c r="Y36" s="61">
        <f t="shared" si="17"/>
        <v>-1</v>
      </c>
      <c r="Z36" s="62">
        <f t="shared" si="18"/>
        <v>0</v>
      </c>
      <c r="AA36" s="168"/>
      <c r="AB36" s="16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s="4" customFormat="1" ht="24.75" customHeight="1" thickBot="1">
      <c r="A37" s="168"/>
      <c r="B37" s="50" t="str">
        <f>B23</f>
        <v>BARRAL</v>
      </c>
      <c r="C37" s="50" t="str">
        <f>C23</f>
        <v>CALLEJÓN</v>
      </c>
      <c r="D37" s="147" t="str">
        <f>D23</f>
        <v>ROB. MAN</v>
      </c>
      <c r="E37" s="154"/>
      <c r="F37" s="149"/>
      <c r="G37" s="149"/>
      <c r="H37" s="149"/>
      <c r="I37" s="149"/>
      <c r="J37" s="150"/>
      <c r="K37" s="155"/>
      <c r="L37" s="59"/>
      <c r="M37" s="59"/>
      <c r="N37" s="59"/>
      <c r="O37" s="59"/>
      <c r="P37" s="152"/>
      <c r="Q37" s="59"/>
      <c r="R37" s="59"/>
      <c r="S37" s="59"/>
      <c r="T37" s="153"/>
      <c r="U37" s="60">
        <f t="shared" si="13"/>
        <v>-1</v>
      </c>
      <c r="V37" s="61">
        <f t="shared" si="14"/>
        <v>-1</v>
      </c>
      <c r="W37" s="61">
        <f t="shared" si="15"/>
        <v>-1</v>
      </c>
      <c r="X37" s="61">
        <f t="shared" si="16"/>
        <v>-1</v>
      </c>
      <c r="Y37" s="61">
        <f t="shared" si="17"/>
        <v>-1</v>
      </c>
      <c r="Z37" s="62">
        <f t="shared" si="18"/>
        <v>0</v>
      </c>
      <c r="AA37" s="168"/>
      <c r="AB37" s="16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s="4" customFormat="1" ht="30" customHeight="1" thickBot="1">
      <c r="A38" s="179"/>
      <c r="B38" s="85" t="s">
        <v>61</v>
      </c>
      <c r="C38" s="86"/>
      <c r="D38" s="86"/>
      <c r="E38" s="156">
        <f>E24</f>
        <v>1</v>
      </c>
      <c r="F38" s="156">
        <f t="shared" ref="F38:O38" si="19">F24</f>
        <v>1</v>
      </c>
      <c r="G38" s="156">
        <f t="shared" si="19"/>
        <v>0.27272727272727271</v>
      </c>
      <c r="H38" s="156">
        <f t="shared" si="19"/>
        <v>0.33333333333333331</v>
      </c>
      <c r="I38" s="156">
        <f t="shared" si="19"/>
        <v>0.66666666666666663</v>
      </c>
      <c r="J38" s="156">
        <f t="shared" si="19"/>
        <v>0.9</v>
      </c>
      <c r="K38" s="156">
        <f t="shared" si="19"/>
        <v>0</v>
      </c>
      <c r="L38" s="156">
        <f t="shared" si="19"/>
        <v>0</v>
      </c>
      <c r="M38" s="156">
        <f t="shared" si="19"/>
        <v>0.72727272727272729</v>
      </c>
      <c r="N38" s="156">
        <f t="shared" si="19"/>
        <v>0.66666666666666663</v>
      </c>
      <c r="O38" s="156">
        <f t="shared" si="19"/>
        <v>0</v>
      </c>
      <c r="P38" s="159">
        <v>0.41670000000000001</v>
      </c>
      <c r="Q38" s="92">
        <v>0.1</v>
      </c>
      <c r="R38" s="93">
        <v>0.1</v>
      </c>
      <c r="S38" s="93">
        <v>0.1</v>
      </c>
      <c r="T38" s="160">
        <v>0.1</v>
      </c>
      <c r="U38" s="179"/>
      <c r="V38" s="182"/>
      <c r="W38" s="182"/>
      <c r="X38" s="182"/>
      <c r="Y38" s="182"/>
      <c r="Z38" s="182"/>
      <c r="AA38" s="179"/>
      <c r="AB38" s="179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</row>
    <row r="39" spans="1:46" s="4" customFormat="1" ht="30" customHeight="1" thickBot="1">
      <c r="A39" s="179"/>
      <c r="B39" s="98"/>
      <c r="C39" s="99"/>
      <c r="D39" s="99"/>
      <c r="E39" s="161"/>
      <c r="F39" s="162"/>
      <c r="G39" s="163">
        <v>0.6</v>
      </c>
      <c r="H39" s="162"/>
      <c r="I39" s="162"/>
      <c r="J39" s="164"/>
      <c r="K39" s="165" t="s">
        <v>62</v>
      </c>
      <c r="L39" s="162"/>
      <c r="M39" s="162"/>
      <c r="N39" s="163">
        <v>0.6</v>
      </c>
      <c r="O39" s="162"/>
      <c r="P39" s="162"/>
      <c r="Q39" s="166">
        <v>0.1</v>
      </c>
      <c r="R39" s="106" t="s">
        <v>62</v>
      </c>
      <c r="S39" s="107">
        <v>0.3</v>
      </c>
      <c r="T39" s="108"/>
      <c r="U39" s="179"/>
      <c r="V39" s="182"/>
      <c r="W39" s="182"/>
      <c r="X39" s="182"/>
      <c r="Y39" s="182"/>
      <c r="Z39" s="182"/>
      <c r="AA39" s="179"/>
      <c r="AB39" s="179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</row>
    <row r="40" spans="1:46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46" s="175" customFormat="1" ht="48" customHeight="1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81" t="s">
        <v>64</v>
      </c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</row>
    <row r="42" spans="1:46" s="4" customFormat="1" ht="24.75" customHeight="1" thickBot="1">
      <c r="A42" s="168"/>
      <c r="B42" s="32" t="s">
        <v>20</v>
      </c>
      <c r="C42" s="33"/>
      <c r="D42" s="33"/>
      <c r="E42" s="138" t="s">
        <v>21</v>
      </c>
      <c r="F42" s="139"/>
      <c r="G42" s="139"/>
      <c r="H42" s="139"/>
      <c r="I42" s="139"/>
      <c r="J42" s="140"/>
      <c r="K42" s="141" t="s">
        <v>22</v>
      </c>
      <c r="L42" s="139"/>
      <c r="M42" s="139"/>
      <c r="N42" s="139"/>
      <c r="O42" s="139"/>
      <c r="P42" s="139"/>
      <c r="Q42" s="139"/>
      <c r="R42" s="139"/>
      <c r="S42" s="139"/>
      <c r="T42" s="140"/>
      <c r="U42" s="142" t="s">
        <v>23</v>
      </c>
      <c r="V42" s="33"/>
      <c r="W42" s="33"/>
      <c r="X42" s="33"/>
      <c r="Y42" s="33"/>
      <c r="Z42" s="34"/>
      <c r="AA42" s="168"/>
      <c r="AB42" s="16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s="4" customFormat="1" ht="24.75" customHeight="1" thickBot="1">
      <c r="A43" s="168"/>
      <c r="B43" s="40" t="s">
        <v>24</v>
      </c>
      <c r="C43" s="41" t="s">
        <v>25</v>
      </c>
      <c r="D43" s="143" t="s">
        <v>26</v>
      </c>
      <c r="E43" s="144" t="s">
        <v>77</v>
      </c>
      <c r="F43" s="47" t="s">
        <v>78</v>
      </c>
      <c r="G43" s="47" t="s">
        <v>79</v>
      </c>
      <c r="H43" s="47" t="s">
        <v>80</v>
      </c>
      <c r="I43" s="47" t="s">
        <v>81</v>
      </c>
      <c r="J43" s="145" t="s">
        <v>32</v>
      </c>
      <c r="K43" s="144" t="s">
        <v>77</v>
      </c>
      <c r="L43" s="47" t="s">
        <v>78</v>
      </c>
      <c r="M43" s="47" t="s">
        <v>79</v>
      </c>
      <c r="N43" s="47" t="s">
        <v>80</v>
      </c>
      <c r="O43" s="47" t="s">
        <v>81</v>
      </c>
      <c r="P43" s="171" t="s">
        <v>62</v>
      </c>
      <c r="Q43" s="47" t="s">
        <v>32</v>
      </c>
      <c r="R43" s="48" t="s">
        <v>34</v>
      </c>
      <c r="S43" s="48" t="s">
        <v>35</v>
      </c>
      <c r="T43" s="146" t="s">
        <v>36</v>
      </c>
      <c r="U43" s="43" t="s">
        <v>77</v>
      </c>
      <c r="V43" s="44" t="s">
        <v>78</v>
      </c>
      <c r="W43" s="44" t="s">
        <v>79</v>
      </c>
      <c r="X43" s="44" t="s">
        <v>80</v>
      </c>
      <c r="Y43" s="44" t="s">
        <v>81</v>
      </c>
      <c r="Z43" s="45" t="s">
        <v>32</v>
      </c>
      <c r="AA43" s="168"/>
      <c r="AB43" s="16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s="4" customFormat="1" ht="24.75" customHeight="1">
      <c r="A44" s="168"/>
      <c r="B44" s="50" t="str">
        <f t="shared" ref="B44:D51" si="20">B30</f>
        <v xml:space="preserve">PAVÓN </v>
      </c>
      <c r="C44" s="50" t="str">
        <f t="shared" si="20"/>
        <v>ARAGÓN</v>
      </c>
      <c r="D44" s="147" t="str">
        <f t="shared" si="20"/>
        <v>ANGEL</v>
      </c>
      <c r="E44" s="148"/>
      <c r="F44" s="149"/>
      <c r="G44" s="149"/>
      <c r="H44" s="149"/>
      <c r="I44" s="149"/>
      <c r="J44" s="150"/>
      <c r="K44" s="151"/>
      <c r="L44" s="59"/>
      <c r="M44" s="59"/>
      <c r="N44" s="59"/>
      <c r="O44" s="59"/>
      <c r="P44" s="152"/>
      <c r="Q44" s="59"/>
      <c r="R44" s="59"/>
      <c r="S44" s="59"/>
      <c r="T44" s="153"/>
      <c r="U44" s="60">
        <f>((((E44*$E$24)+((K44*$K$24))+((Q44*$Q$24)*$Q$25)+((R44*$R$24)+(S44*$S$24)+(T44*$T$24))*$S$25))-1)</f>
        <v>-1</v>
      </c>
      <c r="V44" s="61">
        <f>(((F44*$F$24)+((L44*$L$24)+((Q44*$Q$24)*$Q$25)+((R44*$R$24)+(S44*$S$24)+(T44*$T$24))*$S$25))-1)</f>
        <v>-1</v>
      </c>
      <c r="W44" s="61">
        <f>(((G44*$G$24)+((M44*$M$24)*$G$25)+((Q44*$Q$24)+((R44*$R$24)+(S44*$S$24)+(T44*$T$24)))))-1</f>
        <v>-1</v>
      </c>
      <c r="X44" s="61">
        <f t="shared" ref="X44:X51" si="21">(((H44*$H$24)+((N44*$N$24)*$N$25)+((Q44*$Q$24))+((R44*$R$24)+(S44*$S$24)+(T44*$T$24))))-1</f>
        <v>-1</v>
      </c>
      <c r="Y44" s="61">
        <f t="shared" ref="Y44:Y51" si="22">(((I44*$I$24)+((O44*$O$24)*$G$25)+((Q44*$Q$24))+((R44*$R$24)+(S44*$S$24)+(T44*$T$24))))-1</f>
        <v>-1</v>
      </c>
      <c r="Z44" s="62">
        <f t="shared" ref="Z44:Z51" si="23">(((J44*$J$24)+((Q44*$Q$24)*$G$25)))</f>
        <v>0</v>
      </c>
      <c r="AA44" s="168"/>
      <c r="AB44" s="16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s="4" customFormat="1" ht="24.75" customHeight="1">
      <c r="A45" s="168"/>
      <c r="B45" s="50" t="str">
        <f t="shared" si="20"/>
        <v>PEREZ</v>
      </c>
      <c r="C45" s="50" t="str">
        <f t="shared" si="20"/>
        <v>BERMÚDEZ</v>
      </c>
      <c r="D45" s="147" t="str">
        <f t="shared" si="20"/>
        <v>MOÍSES</v>
      </c>
      <c r="E45" s="154"/>
      <c r="F45" s="149"/>
      <c r="G45" s="149"/>
      <c r="H45" s="149"/>
      <c r="I45" s="149"/>
      <c r="J45" s="150"/>
      <c r="K45" s="155"/>
      <c r="L45" s="59"/>
      <c r="M45" s="59"/>
      <c r="N45" s="59"/>
      <c r="O45" s="59"/>
      <c r="P45" s="152"/>
      <c r="Q45" s="59"/>
      <c r="R45" s="59"/>
      <c r="S45" s="59"/>
      <c r="T45" s="153"/>
      <c r="U45" s="60">
        <f t="shared" ref="U45:U51" si="24">((((E45*$E$24)+((K45*$K$24))+((Q45*$Q$24)*$Q$25)+((R45*$R$24)+(S45*$S$24)+(T45*$T$24))*$S$25))-1)</f>
        <v>-1</v>
      </c>
      <c r="V45" s="61">
        <f t="shared" ref="V45:V51" si="25">(((F45*$F$24)+((L45*$L$24)+((Q45*$Q$24)*$Q$25)+((R45*$R$24)+(S45*$S$24)+(T45*$T$24))*$S$25))-1)</f>
        <v>-1</v>
      </c>
      <c r="W45" s="61">
        <f t="shared" ref="W45:W51" si="26">(((G45*$G$24)+((M45*$M$24)*$G$25)+((Q45*$Q$24)+((R45*$R$24)+(S45*$S$24)+(T45*$T$24)))))-1</f>
        <v>-1</v>
      </c>
      <c r="X45" s="61">
        <f t="shared" si="21"/>
        <v>-1</v>
      </c>
      <c r="Y45" s="61">
        <f t="shared" si="22"/>
        <v>-1</v>
      </c>
      <c r="Z45" s="62">
        <f t="shared" si="23"/>
        <v>0</v>
      </c>
      <c r="AA45" s="168"/>
      <c r="AB45" s="16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4" customFormat="1" ht="24.75" customHeight="1">
      <c r="A46" s="168"/>
      <c r="B46" s="50" t="str">
        <f t="shared" si="20"/>
        <v>DE ALBA</v>
      </c>
      <c r="C46" s="50" t="str">
        <f t="shared" si="20"/>
        <v>GONZÁLEZ</v>
      </c>
      <c r="D46" s="147" t="str">
        <f t="shared" si="20"/>
        <v>TOMÁS</v>
      </c>
      <c r="E46" s="154"/>
      <c r="F46" s="149"/>
      <c r="G46" s="149"/>
      <c r="H46" s="149"/>
      <c r="I46" s="149"/>
      <c r="J46" s="150"/>
      <c r="K46" s="155"/>
      <c r="L46" s="59"/>
      <c r="M46" s="59"/>
      <c r="N46" s="59"/>
      <c r="O46" s="59"/>
      <c r="P46" s="152"/>
      <c r="Q46" s="59"/>
      <c r="R46" s="59"/>
      <c r="S46" s="59"/>
      <c r="T46" s="153"/>
      <c r="U46" s="60">
        <f t="shared" si="24"/>
        <v>-1</v>
      </c>
      <c r="V46" s="61">
        <f t="shared" si="25"/>
        <v>-1</v>
      </c>
      <c r="W46" s="61">
        <f t="shared" si="26"/>
        <v>-1</v>
      </c>
      <c r="X46" s="61">
        <f t="shared" si="21"/>
        <v>-1</v>
      </c>
      <c r="Y46" s="61">
        <f t="shared" si="22"/>
        <v>-1</v>
      </c>
      <c r="Z46" s="62">
        <f t="shared" si="23"/>
        <v>0</v>
      </c>
      <c r="AA46" s="168"/>
      <c r="AB46" s="16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s="4" customFormat="1" ht="24.75" customHeight="1">
      <c r="A47" s="168"/>
      <c r="B47" s="50" t="str">
        <f t="shared" si="20"/>
        <v>SUAZO</v>
      </c>
      <c r="C47" s="50" t="str">
        <f t="shared" si="20"/>
        <v>MORENO</v>
      </c>
      <c r="D47" s="147" t="str">
        <f t="shared" si="20"/>
        <v>JOSÉ ANG</v>
      </c>
      <c r="E47" s="154"/>
      <c r="F47" s="149"/>
      <c r="G47" s="149"/>
      <c r="H47" s="149"/>
      <c r="I47" s="149"/>
      <c r="J47" s="150"/>
      <c r="K47" s="155"/>
      <c r="L47" s="59"/>
      <c r="M47" s="59"/>
      <c r="N47" s="59"/>
      <c r="O47" s="59"/>
      <c r="P47" s="152"/>
      <c r="Q47" s="59"/>
      <c r="R47" s="59"/>
      <c r="S47" s="59"/>
      <c r="T47" s="153"/>
      <c r="U47" s="60">
        <f t="shared" si="24"/>
        <v>-1</v>
      </c>
      <c r="V47" s="61">
        <f t="shared" si="25"/>
        <v>-1</v>
      </c>
      <c r="W47" s="61">
        <f t="shared" si="26"/>
        <v>-1</v>
      </c>
      <c r="X47" s="61">
        <f t="shared" si="21"/>
        <v>-1</v>
      </c>
      <c r="Y47" s="61">
        <f t="shared" si="22"/>
        <v>-1</v>
      </c>
      <c r="Z47" s="62">
        <f t="shared" si="23"/>
        <v>0</v>
      </c>
      <c r="AA47" s="168"/>
      <c r="AB47" s="16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s="4" customFormat="1" ht="24.75" customHeight="1">
      <c r="A48" s="168"/>
      <c r="B48" s="50" t="str">
        <f t="shared" si="20"/>
        <v>VALLADARES</v>
      </c>
      <c r="C48" s="50" t="str">
        <f t="shared" si="20"/>
        <v>BARRIOS</v>
      </c>
      <c r="D48" s="147" t="str">
        <f t="shared" si="20"/>
        <v>JOSÉ M</v>
      </c>
      <c r="E48" s="154"/>
      <c r="F48" s="149"/>
      <c r="G48" s="149"/>
      <c r="H48" s="149"/>
      <c r="I48" s="149"/>
      <c r="J48" s="150"/>
      <c r="K48" s="155"/>
      <c r="L48" s="59"/>
      <c r="M48" s="59"/>
      <c r="N48" s="59"/>
      <c r="O48" s="59"/>
      <c r="P48" s="152"/>
      <c r="Q48" s="59"/>
      <c r="R48" s="59"/>
      <c r="S48" s="59"/>
      <c r="T48" s="153"/>
      <c r="U48" s="60">
        <f t="shared" si="24"/>
        <v>-1</v>
      </c>
      <c r="V48" s="61">
        <f t="shared" si="25"/>
        <v>-1</v>
      </c>
      <c r="W48" s="61">
        <f t="shared" si="26"/>
        <v>-1</v>
      </c>
      <c r="X48" s="61">
        <f t="shared" si="21"/>
        <v>-1</v>
      </c>
      <c r="Y48" s="61">
        <f t="shared" si="22"/>
        <v>-1</v>
      </c>
      <c r="Z48" s="62">
        <f t="shared" si="23"/>
        <v>0</v>
      </c>
      <c r="AA48" s="168"/>
      <c r="AB48" s="16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s="4" customFormat="1" ht="24.75" customHeight="1">
      <c r="A49" s="168"/>
      <c r="B49" s="50" t="str">
        <f t="shared" si="20"/>
        <v>CARAVACA</v>
      </c>
      <c r="C49" s="50" t="str">
        <f t="shared" si="20"/>
        <v>RODRÍGUEZ</v>
      </c>
      <c r="D49" s="147" t="str">
        <f t="shared" si="20"/>
        <v>FCO ASIS</v>
      </c>
      <c r="E49" s="154"/>
      <c r="F49" s="149"/>
      <c r="G49" s="149"/>
      <c r="H49" s="149"/>
      <c r="I49" s="149"/>
      <c r="J49" s="150"/>
      <c r="K49" s="155"/>
      <c r="L49" s="59"/>
      <c r="M49" s="59"/>
      <c r="N49" s="59"/>
      <c r="O49" s="59"/>
      <c r="P49" s="152"/>
      <c r="Q49" s="59"/>
      <c r="R49" s="59"/>
      <c r="S49" s="59"/>
      <c r="T49" s="153"/>
      <c r="U49" s="60">
        <f t="shared" si="24"/>
        <v>-1</v>
      </c>
      <c r="V49" s="61">
        <f t="shared" si="25"/>
        <v>-1</v>
      </c>
      <c r="W49" s="61">
        <f t="shared" si="26"/>
        <v>-1</v>
      </c>
      <c r="X49" s="61">
        <f t="shared" si="21"/>
        <v>-1</v>
      </c>
      <c r="Y49" s="61">
        <f t="shared" si="22"/>
        <v>-1</v>
      </c>
      <c r="Z49" s="62">
        <f t="shared" si="23"/>
        <v>0</v>
      </c>
      <c r="AA49" s="168"/>
      <c r="AB49" s="16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s="4" customFormat="1" ht="24.75" customHeight="1">
      <c r="A50" s="168"/>
      <c r="B50" s="50" t="str">
        <f t="shared" si="20"/>
        <v>FERNÁNDEZ</v>
      </c>
      <c r="C50" s="50" t="str">
        <f t="shared" si="20"/>
        <v>MARTÍN</v>
      </c>
      <c r="D50" s="147" t="str">
        <f t="shared" si="20"/>
        <v>JAVIER</v>
      </c>
      <c r="E50" s="154"/>
      <c r="F50" s="149"/>
      <c r="G50" s="149"/>
      <c r="H50" s="149"/>
      <c r="I50" s="149"/>
      <c r="J50" s="150"/>
      <c r="K50" s="155"/>
      <c r="L50" s="59"/>
      <c r="M50" s="59"/>
      <c r="N50" s="59"/>
      <c r="O50" s="59"/>
      <c r="P50" s="152"/>
      <c r="Q50" s="59"/>
      <c r="R50" s="59"/>
      <c r="S50" s="59"/>
      <c r="T50" s="153"/>
      <c r="U50" s="60">
        <f t="shared" si="24"/>
        <v>-1</v>
      </c>
      <c r="V50" s="61">
        <f t="shared" si="25"/>
        <v>-1</v>
      </c>
      <c r="W50" s="61">
        <f t="shared" si="26"/>
        <v>-1</v>
      </c>
      <c r="X50" s="61">
        <f t="shared" si="21"/>
        <v>-1</v>
      </c>
      <c r="Y50" s="61">
        <f t="shared" si="22"/>
        <v>-1</v>
      </c>
      <c r="Z50" s="62">
        <f t="shared" si="23"/>
        <v>0</v>
      </c>
      <c r="AA50" s="168"/>
      <c r="AB50" s="16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s="4" customFormat="1" ht="24.75" customHeight="1" thickBot="1">
      <c r="A51" s="168"/>
      <c r="B51" s="50" t="str">
        <f t="shared" si="20"/>
        <v>BARRAL</v>
      </c>
      <c r="C51" s="50" t="str">
        <f t="shared" si="20"/>
        <v>CALLEJÓN</v>
      </c>
      <c r="D51" s="147" t="str">
        <f t="shared" si="20"/>
        <v>ROB. MAN</v>
      </c>
      <c r="E51" s="154"/>
      <c r="F51" s="149"/>
      <c r="G51" s="149"/>
      <c r="H51" s="149"/>
      <c r="I51" s="149"/>
      <c r="J51" s="150"/>
      <c r="K51" s="155"/>
      <c r="L51" s="59"/>
      <c r="M51" s="59"/>
      <c r="N51" s="59"/>
      <c r="O51" s="59"/>
      <c r="P51" s="152"/>
      <c r="Q51" s="59"/>
      <c r="R51" s="59"/>
      <c r="S51" s="59"/>
      <c r="T51" s="153"/>
      <c r="U51" s="60">
        <f t="shared" si="24"/>
        <v>-1</v>
      </c>
      <c r="V51" s="61">
        <f t="shared" si="25"/>
        <v>-1</v>
      </c>
      <c r="W51" s="61">
        <f t="shared" si="26"/>
        <v>-1</v>
      </c>
      <c r="X51" s="61">
        <f t="shared" si="21"/>
        <v>-1</v>
      </c>
      <c r="Y51" s="61">
        <f t="shared" si="22"/>
        <v>-1</v>
      </c>
      <c r="Z51" s="62">
        <f t="shared" si="23"/>
        <v>0</v>
      </c>
      <c r="AA51" s="168"/>
      <c r="AB51" s="16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s="4" customFormat="1" ht="30" customHeight="1" thickBot="1">
      <c r="A52" s="179"/>
      <c r="B52" s="85" t="s">
        <v>61</v>
      </c>
      <c r="C52" s="86"/>
      <c r="D52" s="86"/>
      <c r="E52" s="156">
        <f>E38</f>
        <v>1</v>
      </c>
      <c r="F52" s="156">
        <f t="shared" ref="F52:O52" si="27">F38</f>
        <v>1</v>
      </c>
      <c r="G52" s="156">
        <f t="shared" si="27"/>
        <v>0.27272727272727271</v>
      </c>
      <c r="H52" s="156">
        <f t="shared" si="27"/>
        <v>0.33333333333333331</v>
      </c>
      <c r="I52" s="156">
        <f t="shared" si="27"/>
        <v>0.66666666666666663</v>
      </c>
      <c r="J52" s="156">
        <f t="shared" si="27"/>
        <v>0.9</v>
      </c>
      <c r="K52" s="156">
        <f t="shared" si="27"/>
        <v>0</v>
      </c>
      <c r="L52" s="156">
        <f t="shared" si="27"/>
        <v>0</v>
      </c>
      <c r="M52" s="156">
        <f t="shared" si="27"/>
        <v>0.72727272727272729</v>
      </c>
      <c r="N52" s="156">
        <f t="shared" si="27"/>
        <v>0.66666666666666663</v>
      </c>
      <c r="O52" s="156">
        <f t="shared" si="27"/>
        <v>0</v>
      </c>
      <c r="P52" s="159">
        <v>0.41670000000000001</v>
      </c>
      <c r="Q52" s="92">
        <v>0.1</v>
      </c>
      <c r="R52" s="93">
        <v>0.1</v>
      </c>
      <c r="S52" s="93">
        <v>0.1</v>
      </c>
      <c r="T52" s="160">
        <v>0.1</v>
      </c>
      <c r="U52" s="179"/>
      <c r="V52" s="182"/>
      <c r="W52" s="182"/>
      <c r="X52" s="182"/>
      <c r="Y52" s="182"/>
      <c r="Z52" s="182"/>
      <c r="AA52" s="179"/>
      <c r="AB52" s="179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1:46" s="4" customFormat="1" ht="30" customHeight="1" thickBot="1">
      <c r="A53" s="179"/>
      <c r="B53" s="98"/>
      <c r="C53" s="99"/>
      <c r="D53" s="99"/>
      <c r="E53" s="161"/>
      <c r="F53" s="162"/>
      <c r="G53" s="163">
        <v>0.6</v>
      </c>
      <c r="H53" s="162"/>
      <c r="I53" s="162"/>
      <c r="J53" s="164"/>
      <c r="K53" s="165" t="s">
        <v>62</v>
      </c>
      <c r="L53" s="162"/>
      <c r="M53" s="162"/>
      <c r="N53" s="163">
        <v>0.6</v>
      </c>
      <c r="O53" s="162"/>
      <c r="P53" s="162"/>
      <c r="Q53" s="166">
        <v>0.1</v>
      </c>
      <c r="R53" s="106" t="s">
        <v>62</v>
      </c>
      <c r="S53" s="107">
        <v>0.3</v>
      </c>
      <c r="T53" s="108"/>
      <c r="U53" s="179"/>
      <c r="V53" s="182"/>
      <c r="W53" s="182"/>
      <c r="X53" s="182"/>
      <c r="Y53" s="182"/>
      <c r="Z53" s="182"/>
      <c r="AA53" s="179"/>
      <c r="AB53" s="179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1:46" s="180" customFormat="1"/>
    <row r="55" spans="1:46" s="180" customFormat="1"/>
    <row r="56" spans="1:46" s="180" customFormat="1"/>
    <row r="57" spans="1:46" s="180" customFormat="1"/>
    <row r="58" spans="1:46" s="180" customFormat="1"/>
    <row r="59" spans="1:46" s="180" customFormat="1"/>
    <row r="60" spans="1:46" s="180" customFormat="1"/>
    <row r="61" spans="1:46" s="180" customFormat="1"/>
    <row r="62" spans="1:46" s="180" customFormat="1"/>
    <row r="63" spans="1:46" s="180" customFormat="1"/>
    <row r="64" spans="1:46" s="180" customFormat="1"/>
    <row r="65" s="180" customFormat="1"/>
    <row r="66" s="180" customFormat="1"/>
    <row r="67" s="180" customFormat="1"/>
    <row r="68" s="180" customFormat="1"/>
    <row r="69" s="180" customFormat="1"/>
    <row r="70" s="180" customFormat="1"/>
    <row r="71" s="180" customFormat="1"/>
    <row r="72" s="180" customFormat="1"/>
    <row r="73" s="180" customFormat="1"/>
    <row r="74" s="180" customFormat="1"/>
    <row r="75" s="180" customFormat="1"/>
    <row r="76" s="180" customFormat="1"/>
    <row r="77" s="180" customFormat="1"/>
    <row r="78" s="180" customFormat="1"/>
    <row r="79" s="180" customFormat="1"/>
    <row r="80" s="180" customFormat="1"/>
    <row r="81" s="180" customFormat="1"/>
    <row r="82" s="180" customFormat="1"/>
    <row r="83" s="180" customFormat="1"/>
    <row r="84" s="180" customFormat="1"/>
    <row r="85" s="180" customFormat="1"/>
    <row r="86" s="180" customFormat="1"/>
    <row r="87" s="180" customFormat="1"/>
    <row r="88" s="180" customFormat="1"/>
    <row r="89" s="180" customFormat="1"/>
    <row r="90" s="180" customFormat="1"/>
    <row r="91" s="180" customFormat="1"/>
    <row r="92" s="180" customFormat="1"/>
    <row r="93" s="180" customFormat="1"/>
    <row r="94" s="180" customFormat="1"/>
    <row r="95" s="180" customFormat="1"/>
    <row r="96" s="180" customFormat="1"/>
    <row r="97" s="180" customFormat="1"/>
    <row r="98" s="180" customFormat="1"/>
    <row r="99" s="180" customFormat="1"/>
    <row r="100" s="180" customFormat="1"/>
    <row r="101" s="180" customFormat="1"/>
    <row r="102" s="180" customFormat="1"/>
    <row r="103" s="180" customFormat="1"/>
    <row r="104" s="180" customFormat="1"/>
    <row r="105" s="180" customFormat="1"/>
    <row r="106" s="180" customFormat="1"/>
    <row r="107" s="180" customFormat="1"/>
    <row r="108" s="180" customFormat="1"/>
    <row r="109" s="180" customFormat="1"/>
    <row r="110" s="180" customFormat="1"/>
    <row r="111" s="180" customFormat="1"/>
    <row r="112" s="180" customFormat="1"/>
    <row r="113" s="180" customFormat="1"/>
    <row r="114" s="180" customFormat="1"/>
    <row r="115" s="180" customFormat="1"/>
    <row r="116" s="180" customFormat="1"/>
    <row r="117" s="180" customFormat="1"/>
    <row r="118" s="180" customFormat="1"/>
    <row r="119" s="180" customFormat="1"/>
    <row r="120" s="180" customFormat="1"/>
    <row r="121" s="180" customFormat="1"/>
    <row r="122" s="180" customFormat="1"/>
    <row r="123" s="180" customFormat="1"/>
    <row r="124" s="180" customFormat="1"/>
    <row r="125" s="180" customFormat="1"/>
    <row r="126" s="180" customFormat="1"/>
    <row r="127" s="180" customFormat="1"/>
    <row r="128" s="180" customFormat="1"/>
    <row r="129" s="180" customFormat="1"/>
    <row r="130" s="180" customFormat="1"/>
    <row r="131" s="180" customFormat="1"/>
    <row r="132" s="180" customFormat="1"/>
    <row r="133" s="180" customFormat="1"/>
    <row r="134" s="180" customFormat="1"/>
    <row r="135" s="180" customFormat="1"/>
    <row r="136" s="180" customFormat="1"/>
    <row r="137" s="180" customFormat="1"/>
    <row r="138" s="180" customFormat="1"/>
    <row r="139" s="180" customFormat="1"/>
    <row r="140" s="180" customFormat="1"/>
    <row r="141" s="180" customFormat="1"/>
    <row r="142" s="180" customFormat="1"/>
    <row r="143" s="180" customFormat="1"/>
    <row r="144" s="180" customFormat="1"/>
    <row r="145" s="180" customFormat="1"/>
    <row r="146" s="180" customFormat="1"/>
    <row r="147" s="180" customFormat="1"/>
    <row r="148" s="180" customFormat="1"/>
    <row r="149" s="180" customFormat="1"/>
    <row r="150" s="180" customFormat="1"/>
    <row r="151" s="180" customFormat="1"/>
    <row r="152" s="180" customFormat="1"/>
    <row r="153" s="180" customFormat="1"/>
    <row r="154" s="180" customFormat="1"/>
    <row r="155" s="180" customFormat="1"/>
    <row r="156" s="180" customFormat="1"/>
    <row r="157" s="180" customFormat="1"/>
    <row r="158" s="180" customFormat="1"/>
    <row r="159" s="180" customFormat="1"/>
    <row r="160" s="180" customFormat="1"/>
    <row r="161" s="180" customFormat="1"/>
    <row r="162" s="180" customFormat="1"/>
    <row r="163" s="180" customFormat="1"/>
    <row r="164" s="180" customFormat="1"/>
    <row r="165" s="180" customFormat="1"/>
    <row r="166" s="180" customFormat="1"/>
    <row r="167" s="180" customFormat="1"/>
    <row r="168" s="180" customFormat="1"/>
    <row r="169" s="180" customFormat="1"/>
    <row r="170" s="180" customFormat="1"/>
    <row r="171" s="180" customFormat="1"/>
    <row r="172" s="180" customFormat="1"/>
    <row r="173" s="180" customFormat="1"/>
    <row r="174" s="180" customFormat="1"/>
    <row r="175" s="180" customFormat="1"/>
    <row r="176" s="180" customFormat="1"/>
    <row r="177" s="180" customFormat="1"/>
    <row r="178" s="180" customFormat="1"/>
    <row r="179" s="180" customFormat="1"/>
    <row r="180" s="180" customFormat="1"/>
    <row r="181" s="180" customFormat="1"/>
    <row r="182" s="180" customFormat="1"/>
    <row r="183" s="180" customFormat="1"/>
    <row r="184" s="180" customFormat="1"/>
    <row r="185" s="180" customFormat="1"/>
    <row r="186" s="180" customFormat="1"/>
    <row r="187" s="180" customFormat="1"/>
    <row r="188" s="180" customFormat="1"/>
    <row r="189" s="180" customFormat="1"/>
    <row r="190" s="180" customFormat="1"/>
    <row r="191" s="180" customFormat="1"/>
    <row r="192" s="180" customFormat="1"/>
    <row r="193" s="180" customFormat="1"/>
    <row r="194" s="180" customFormat="1"/>
    <row r="195" s="180" customFormat="1"/>
    <row r="196" s="180" customFormat="1"/>
    <row r="197" s="180" customFormat="1"/>
    <row r="198" s="180" customFormat="1"/>
    <row r="199" s="180" customFormat="1"/>
    <row r="200" s="180" customFormat="1"/>
    <row r="201" s="180" customFormat="1"/>
    <row r="202" s="180" customFormat="1"/>
    <row r="203" s="180" customFormat="1"/>
    <row r="204" s="180" customFormat="1"/>
    <row r="205" s="180" customFormat="1"/>
    <row r="206" s="180" customFormat="1"/>
    <row r="207" s="180" customFormat="1"/>
    <row r="208" s="180" customFormat="1"/>
    <row r="209" s="180" customFormat="1"/>
    <row r="210" s="180" customFormat="1"/>
    <row r="211" s="180" customFormat="1"/>
    <row r="212" s="180" customFormat="1"/>
    <row r="213" s="180" customFormat="1"/>
    <row r="214" s="180" customFormat="1"/>
    <row r="215" s="180" customFormat="1"/>
    <row r="216" s="180" customFormat="1"/>
    <row r="217" s="180" customFormat="1"/>
    <row r="218" s="180" customFormat="1"/>
    <row r="219" s="180" customFormat="1"/>
    <row r="220" s="180" customFormat="1"/>
    <row r="221" s="180" customFormat="1"/>
    <row r="222" s="180" customFormat="1"/>
    <row r="223" s="180" customFormat="1"/>
    <row r="224" s="180" customFormat="1"/>
    <row r="225" s="180" customFormat="1"/>
    <row r="226" s="180" customFormat="1"/>
    <row r="227" s="180" customFormat="1"/>
    <row r="228" s="180" customFormat="1"/>
    <row r="229" s="180" customFormat="1"/>
    <row r="230" s="180" customFormat="1"/>
    <row r="231" s="180" customFormat="1"/>
    <row r="232" s="180" customFormat="1"/>
    <row r="233" s="180" customFormat="1"/>
    <row r="234" s="180" customFormat="1"/>
    <row r="235" s="180" customFormat="1"/>
    <row r="236" s="180" customFormat="1"/>
    <row r="237" s="180" customFormat="1"/>
    <row r="238" s="180" customFormat="1"/>
    <row r="239" s="180" customFormat="1"/>
    <row r="240" s="180" customFormat="1"/>
    <row r="241" s="180" customFormat="1"/>
    <row r="242" s="180" customFormat="1"/>
    <row r="243" s="180" customFormat="1"/>
    <row r="244" s="180" customFormat="1"/>
    <row r="245" s="180" customFormat="1"/>
    <row r="246" s="180" customFormat="1"/>
    <row r="247" s="180" customFormat="1"/>
    <row r="248" s="180" customFormat="1"/>
    <row r="249" s="180" customFormat="1"/>
    <row r="250" s="180" customFormat="1"/>
  </sheetData>
  <mergeCells count="24">
    <mergeCell ref="K42:T42"/>
    <mergeCell ref="U42:Z42"/>
    <mergeCell ref="B52:D53"/>
    <mergeCell ref="U6:V6"/>
    <mergeCell ref="B42:D42"/>
    <mergeCell ref="E42:J42"/>
    <mergeCell ref="U28:Z28"/>
    <mergeCell ref="B38:D39"/>
    <mergeCell ref="B28:D28"/>
    <mergeCell ref="E28:J28"/>
    <mergeCell ref="K28:T28"/>
    <mergeCell ref="B24:D25"/>
    <mergeCell ref="D10:E10"/>
    <mergeCell ref="D11:E11"/>
    <mergeCell ref="B14:D14"/>
    <mergeCell ref="E14:J14"/>
    <mergeCell ref="K14:T14"/>
    <mergeCell ref="U14:Z14"/>
    <mergeCell ref="D4:E4"/>
    <mergeCell ref="F4:H4"/>
    <mergeCell ref="D6:E6"/>
    <mergeCell ref="D7:E7"/>
    <mergeCell ref="D8:E8"/>
    <mergeCell ref="D9:E9"/>
  </mergeCells>
  <conditionalFormatting sqref="U16:W16">
    <cfRule type="cellIs" dxfId="305" priority="71" operator="lessThan">
      <formula>0</formula>
    </cfRule>
    <cfRule type="cellIs" dxfId="304" priority="72" operator="greaterThan">
      <formula>0</formula>
    </cfRule>
    <cfRule type="cellIs" dxfId="303" priority="73" operator="lessThan">
      <formula>0</formula>
    </cfRule>
    <cfRule type="cellIs" dxfId="302" priority="75" operator="equal">
      <formula>$Z$16</formula>
    </cfRule>
    <cfRule type="cellIs" dxfId="301" priority="76" operator="equal">
      <formula>-1</formula>
    </cfRule>
    <cfRule type="cellIs" dxfId="300" priority="77" operator="equal">
      <formula>$U$16</formula>
    </cfRule>
  </conditionalFormatting>
  <conditionalFormatting sqref="V16:W16">
    <cfRule type="cellIs" dxfId="299" priority="74" operator="lessThan">
      <formula>0</formula>
    </cfRule>
  </conditionalFormatting>
  <conditionalFormatting sqref="U17:Z23">
    <cfRule type="cellIs" dxfId="298" priority="64" operator="lessThan">
      <formula>0</formula>
    </cfRule>
    <cfRule type="cellIs" dxfId="297" priority="65" operator="greaterThan">
      <formula>0</formula>
    </cfRule>
    <cfRule type="cellIs" dxfId="296" priority="66" operator="lessThan">
      <formula>0</formula>
    </cfRule>
    <cfRule type="cellIs" dxfId="295" priority="68" operator="equal">
      <formula>$Z$16</formula>
    </cfRule>
    <cfRule type="cellIs" dxfId="294" priority="69" operator="equal">
      <formula>-1</formula>
    </cfRule>
    <cfRule type="cellIs" dxfId="293" priority="70" operator="equal">
      <formula>$U$16</formula>
    </cfRule>
  </conditionalFormatting>
  <conditionalFormatting sqref="V17:Y23">
    <cfRule type="cellIs" dxfId="292" priority="67" operator="lessThan">
      <formula>0</formula>
    </cfRule>
  </conditionalFormatting>
  <conditionalFormatting sqref="X16:Z16">
    <cfRule type="cellIs" dxfId="291" priority="57" operator="lessThan">
      <formula>0</formula>
    </cfRule>
    <cfRule type="cellIs" dxfId="290" priority="58" operator="greaterThan">
      <formula>0</formula>
    </cfRule>
    <cfRule type="cellIs" dxfId="289" priority="59" operator="lessThan">
      <formula>0</formula>
    </cfRule>
    <cfRule type="cellIs" dxfId="288" priority="61" operator="equal">
      <formula>$Z$16</formula>
    </cfRule>
    <cfRule type="cellIs" dxfId="287" priority="62" operator="equal">
      <formula>-1</formula>
    </cfRule>
    <cfRule type="cellIs" dxfId="286" priority="63" operator="equal">
      <formula>$U$16</formula>
    </cfRule>
  </conditionalFormatting>
  <conditionalFormatting sqref="X16:Y16">
    <cfRule type="cellIs" dxfId="285" priority="60" operator="lessThan">
      <formula>0</formula>
    </cfRule>
  </conditionalFormatting>
  <conditionalFormatting sqref="U30:W30">
    <cfRule type="cellIs" dxfId="284" priority="50" operator="lessThan">
      <formula>0</formula>
    </cfRule>
    <cfRule type="cellIs" dxfId="283" priority="51" operator="greaterThan">
      <formula>0</formula>
    </cfRule>
    <cfRule type="cellIs" dxfId="282" priority="52" operator="lessThan">
      <formula>0</formula>
    </cfRule>
    <cfRule type="cellIs" dxfId="281" priority="54" operator="equal">
      <formula>$Z$16</formula>
    </cfRule>
    <cfRule type="cellIs" dxfId="280" priority="55" operator="equal">
      <formula>-1</formula>
    </cfRule>
    <cfRule type="cellIs" dxfId="279" priority="56" operator="equal">
      <formula>$U$16</formula>
    </cfRule>
  </conditionalFormatting>
  <conditionalFormatting sqref="V30:W30">
    <cfRule type="cellIs" dxfId="278" priority="53" operator="lessThan">
      <formula>0</formula>
    </cfRule>
  </conditionalFormatting>
  <conditionalFormatting sqref="X30:Z30">
    <cfRule type="cellIs" dxfId="277" priority="43" operator="lessThan">
      <formula>0</formula>
    </cfRule>
    <cfRule type="cellIs" dxfId="276" priority="44" operator="greaterThan">
      <formula>0</formula>
    </cfRule>
    <cfRule type="cellIs" dxfId="275" priority="45" operator="lessThan">
      <formula>0</formula>
    </cfRule>
    <cfRule type="cellIs" dxfId="274" priority="47" operator="equal">
      <formula>$Z$16</formula>
    </cfRule>
    <cfRule type="cellIs" dxfId="273" priority="48" operator="equal">
      <formula>-1</formula>
    </cfRule>
    <cfRule type="cellIs" dxfId="272" priority="49" operator="equal">
      <formula>$U$16</formula>
    </cfRule>
  </conditionalFormatting>
  <conditionalFormatting sqref="X30:Y30">
    <cfRule type="cellIs" dxfId="271" priority="46" operator="lessThan">
      <formula>0</formula>
    </cfRule>
  </conditionalFormatting>
  <conditionalFormatting sqref="U31:W37">
    <cfRule type="cellIs" dxfId="270" priority="36" operator="lessThan">
      <formula>0</formula>
    </cfRule>
    <cfRule type="cellIs" dxfId="269" priority="37" operator="greaterThan">
      <formula>0</formula>
    </cfRule>
    <cfRule type="cellIs" dxfId="268" priority="38" operator="lessThan">
      <formula>0</formula>
    </cfRule>
    <cfRule type="cellIs" dxfId="267" priority="40" operator="equal">
      <formula>$Z$16</formula>
    </cfRule>
    <cfRule type="cellIs" dxfId="266" priority="41" operator="equal">
      <formula>-1</formula>
    </cfRule>
    <cfRule type="cellIs" dxfId="265" priority="42" operator="equal">
      <formula>$U$16</formula>
    </cfRule>
  </conditionalFormatting>
  <conditionalFormatting sqref="V31:W37">
    <cfRule type="cellIs" dxfId="264" priority="39" operator="lessThan">
      <formula>0</formula>
    </cfRule>
  </conditionalFormatting>
  <conditionalFormatting sqref="X31:Z37">
    <cfRule type="cellIs" dxfId="263" priority="29" operator="lessThan">
      <formula>0</formula>
    </cfRule>
    <cfRule type="cellIs" dxfId="262" priority="30" operator="greaterThan">
      <formula>0</formula>
    </cfRule>
    <cfRule type="cellIs" dxfId="261" priority="31" operator="lessThan">
      <formula>0</formula>
    </cfRule>
    <cfRule type="cellIs" dxfId="260" priority="33" operator="equal">
      <formula>$Z$16</formula>
    </cfRule>
    <cfRule type="cellIs" dxfId="259" priority="34" operator="equal">
      <formula>-1</formula>
    </cfRule>
    <cfRule type="cellIs" dxfId="258" priority="35" operator="equal">
      <formula>$U$16</formula>
    </cfRule>
  </conditionalFormatting>
  <conditionalFormatting sqref="X31:Y37">
    <cfRule type="cellIs" dxfId="257" priority="32" operator="lessThan">
      <formula>0</formula>
    </cfRule>
  </conditionalFormatting>
  <conditionalFormatting sqref="U44:W44">
    <cfRule type="cellIs" dxfId="256" priority="22" operator="lessThan">
      <formula>0</formula>
    </cfRule>
    <cfRule type="cellIs" dxfId="255" priority="23" operator="greaterThan">
      <formula>0</formula>
    </cfRule>
    <cfRule type="cellIs" dxfId="254" priority="24" operator="lessThan">
      <formula>0</formula>
    </cfRule>
    <cfRule type="cellIs" dxfId="253" priority="26" operator="equal">
      <formula>$Z$16</formula>
    </cfRule>
    <cfRule type="cellIs" dxfId="252" priority="27" operator="equal">
      <formula>-1</formula>
    </cfRule>
    <cfRule type="cellIs" dxfId="251" priority="28" operator="equal">
      <formula>$U$16</formula>
    </cfRule>
  </conditionalFormatting>
  <conditionalFormatting sqref="V44:W44">
    <cfRule type="cellIs" dxfId="250" priority="25" operator="lessThan">
      <formula>0</formula>
    </cfRule>
  </conditionalFormatting>
  <conditionalFormatting sqref="X44:Z44">
    <cfRule type="cellIs" dxfId="249" priority="15" operator="lessThan">
      <formula>0</formula>
    </cfRule>
    <cfRule type="cellIs" dxfId="248" priority="16" operator="greaterThan">
      <formula>0</formula>
    </cfRule>
    <cfRule type="cellIs" dxfId="247" priority="17" operator="lessThan">
      <formula>0</formula>
    </cfRule>
    <cfRule type="cellIs" dxfId="246" priority="19" operator="equal">
      <formula>$Z$16</formula>
    </cfRule>
    <cfRule type="cellIs" dxfId="245" priority="20" operator="equal">
      <formula>-1</formula>
    </cfRule>
    <cfRule type="cellIs" dxfId="244" priority="21" operator="equal">
      <formula>$U$16</formula>
    </cfRule>
  </conditionalFormatting>
  <conditionalFormatting sqref="X44:Y44">
    <cfRule type="cellIs" dxfId="243" priority="18" operator="lessThan">
      <formula>0</formula>
    </cfRule>
  </conditionalFormatting>
  <conditionalFormatting sqref="U45:W51">
    <cfRule type="cellIs" dxfId="242" priority="8" operator="lessThan">
      <formula>0</formula>
    </cfRule>
    <cfRule type="cellIs" dxfId="241" priority="9" operator="greaterThan">
      <formula>0</formula>
    </cfRule>
    <cfRule type="cellIs" dxfId="240" priority="10" operator="lessThan">
      <formula>0</formula>
    </cfRule>
    <cfRule type="cellIs" dxfId="239" priority="12" operator="equal">
      <formula>$Z$16</formula>
    </cfRule>
    <cfRule type="cellIs" dxfId="238" priority="13" operator="equal">
      <formula>-1</formula>
    </cfRule>
    <cfRule type="cellIs" dxfId="237" priority="14" operator="equal">
      <formula>$U$16</formula>
    </cfRule>
  </conditionalFormatting>
  <conditionalFormatting sqref="V45:W51">
    <cfRule type="cellIs" dxfId="236" priority="11" operator="lessThan">
      <formula>0</formula>
    </cfRule>
  </conditionalFormatting>
  <conditionalFormatting sqref="X45:Z51">
    <cfRule type="cellIs" dxfId="235" priority="1" operator="lessThan">
      <formula>0</formula>
    </cfRule>
    <cfRule type="cellIs" dxfId="234" priority="2" operator="greaterThan">
      <formula>0</formula>
    </cfRule>
    <cfRule type="cellIs" dxfId="233" priority="3" operator="lessThan">
      <formula>0</formula>
    </cfRule>
    <cfRule type="cellIs" dxfId="232" priority="5" operator="equal">
      <formula>$Z$16</formula>
    </cfRule>
    <cfRule type="cellIs" dxfId="231" priority="6" operator="equal">
      <formula>-1</formula>
    </cfRule>
    <cfRule type="cellIs" dxfId="230" priority="7" operator="equal">
      <formula>$U$16</formula>
    </cfRule>
  </conditionalFormatting>
  <conditionalFormatting sqref="X45:Y51">
    <cfRule type="cellIs" dxfId="229" priority="4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8"/>
  <sheetViews>
    <sheetView topLeftCell="A40" zoomScale="60" zoomScaleNormal="60" workbookViewId="0">
      <selection activeCell="B42" sqref="B42"/>
    </sheetView>
  </sheetViews>
  <sheetFormatPr baseColWidth="10" defaultRowHeight="15"/>
  <cols>
    <col min="1" max="1" width="4.5703125" customWidth="1"/>
    <col min="2" max="2" width="16.140625" customWidth="1"/>
    <col min="3" max="3" width="16" customWidth="1"/>
    <col min="4" max="4" width="15.7109375" customWidth="1"/>
    <col min="16" max="16" width="1.140625" customWidth="1"/>
    <col min="18" max="18" width="18.140625" customWidth="1"/>
    <col min="19" max="19" width="18" customWidth="1"/>
    <col min="20" max="20" width="12.5703125" customWidth="1"/>
  </cols>
  <sheetData>
    <row r="1" spans="1:46" s="4" customFormat="1" ht="31.5">
      <c r="A1" s="1"/>
      <c r="B1" s="109" t="s">
        <v>92</v>
      </c>
      <c r="C1" s="1"/>
      <c r="D1" s="1"/>
      <c r="E1" s="109" t="s">
        <v>83</v>
      </c>
      <c r="F1" s="1"/>
      <c r="G1" s="1"/>
      <c r="H1" s="1"/>
      <c r="I1" s="1"/>
      <c r="J1" s="1"/>
      <c r="K1" s="1"/>
      <c r="L1" s="1"/>
      <c r="M1" s="2" t="s">
        <v>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4" customFormat="1" ht="31.5">
      <c r="A3" s="5"/>
      <c r="B3" s="7" t="s">
        <v>3</v>
      </c>
      <c r="C3" s="5"/>
      <c r="D3" s="5"/>
      <c r="E3" s="5"/>
      <c r="F3" s="1" t="s">
        <v>4</v>
      </c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4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s="4" customFormat="1" ht="15.75" thickBot="1">
      <c r="A5" s="5"/>
      <c r="B5" s="5"/>
      <c r="C5" s="5"/>
      <c r="D5" s="5"/>
      <c r="E5" s="5"/>
      <c r="F5" s="5"/>
      <c r="G5" s="8"/>
      <c r="H5" s="9"/>
      <c r="I5" s="10" t="s">
        <v>5</v>
      </c>
      <c r="J5" s="11"/>
      <c r="K5" s="5"/>
      <c r="L5" s="5"/>
      <c r="M5" s="5"/>
      <c r="N5" s="5"/>
      <c r="O5" s="5"/>
      <c r="P5" s="5"/>
      <c r="Q5" s="5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s="4" customFormat="1" ht="45">
      <c r="A6" s="5"/>
      <c r="B6" s="5"/>
      <c r="C6" s="5"/>
      <c r="D6" s="13" t="s">
        <v>6</v>
      </c>
      <c r="E6" s="14" t="s">
        <v>7</v>
      </c>
      <c r="F6" s="14" t="s">
        <v>8</v>
      </c>
      <c r="G6" s="13" t="s">
        <v>6</v>
      </c>
      <c r="H6" s="15" t="s">
        <v>9</v>
      </c>
      <c r="I6" s="16" t="s">
        <v>10</v>
      </c>
      <c r="J6" s="15" t="s">
        <v>11</v>
      </c>
      <c r="K6" s="17" t="s">
        <v>12</v>
      </c>
      <c r="L6" s="5"/>
      <c r="M6" s="5"/>
      <c r="N6" s="5"/>
      <c r="O6" s="5"/>
      <c r="P6" s="5"/>
      <c r="Q6" s="5"/>
      <c r="R6" s="12"/>
      <c r="S6" s="12"/>
      <c r="T6" s="185"/>
      <c r="U6" s="185"/>
      <c r="V6" s="18"/>
      <c r="W6" s="18"/>
      <c r="X6" s="18"/>
      <c r="Y6" s="18"/>
      <c r="Z6" s="18"/>
      <c r="AA6" s="18"/>
      <c r="AB6" s="18"/>
      <c r="AC6" s="6"/>
      <c r="AD6" s="6"/>
      <c r="AE6" s="6"/>
      <c r="AF6" s="6"/>
      <c r="AG6" s="6"/>
      <c r="AH6" s="6"/>
      <c r="AI6" s="6"/>
      <c r="AJ6" s="6"/>
      <c r="AK6" s="6"/>
    </row>
    <row r="7" spans="1:46" s="4" customFormat="1" ht="15.75">
      <c r="A7" s="5"/>
      <c r="B7" s="5"/>
      <c r="C7" s="5"/>
      <c r="D7" s="19" t="s">
        <v>13</v>
      </c>
      <c r="E7" s="20">
        <v>96</v>
      </c>
      <c r="F7" s="21">
        <v>3</v>
      </c>
      <c r="G7" s="22" t="s">
        <v>13</v>
      </c>
      <c r="H7" s="23">
        <v>3</v>
      </c>
      <c r="I7" s="24">
        <v>0</v>
      </c>
      <c r="J7" s="25">
        <v>1</v>
      </c>
      <c r="K7" s="25">
        <v>0</v>
      </c>
      <c r="L7" s="5"/>
      <c r="M7" s="5"/>
      <c r="N7" s="5"/>
      <c r="O7" s="5"/>
      <c r="P7" s="5"/>
      <c r="Q7" s="5"/>
      <c r="R7" s="12"/>
      <c r="S7" s="12"/>
      <c r="T7" s="18"/>
      <c r="U7" s="18"/>
      <c r="V7" s="18"/>
      <c r="W7" s="18"/>
      <c r="X7" s="18"/>
      <c r="Y7" s="18"/>
      <c r="Z7" s="18"/>
      <c r="AA7" s="18"/>
      <c r="AB7" s="18"/>
      <c r="AC7" s="6"/>
      <c r="AD7" s="6"/>
      <c r="AE7" s="6"/>
      <c r="AF7" s="6"/>
      <c r="AG7" s="6"/>
      <c r="AH7" s="6"/>
      <c r="AI7" s="6"/>
      <c r="AJ7" s="6"/>
      <c r="AK7" s="6"/>
    </row>
    <row r="8" spans="1:46" s="4" customFormat="1" ht="15.75">
      <c r="A8" s="5"/>
      <c r="B8" s="5"/>
      <c r="C8" s="5"/>
      <c r="D8" s="19" t="s">
        <v>14</v>
      </c>
      <c r="E8" s="20">
        <v>288</v>
      </c>
      <c r="F8" s="21">
        <v>9</v>
      </c>
      <c r="G8" s="22" t="s">
        <v>14</v>
      </c>
      <c r="H8" s="23">
        <v>2</v>
      </c>
      <c r="I8" s="24">
        <v>7</v>
      </c>
      <c r="J8" s="25">
        <f>+H8/F8</f>
        <v>0.22222222222222221</v>
      </c>
      <c r="K8" s="25">
        <f>+I8/F8</f>
        <v>0.77777777777777779</v>
      </c>
      <c r="L8" s="5"/>
      <c r="M8" s="5"/>
      <c r="N8" s="5"/>
      <c r="O8" s="5"/>
      <c r="P8" s="5"/>
      <c r="Q8" s="5"/>
      <c r="R8" s="12"/>
      <c r="S8" s="12"/>
      <c r="T8" s="18"/>
      <c r="U8" s="18"/>
      <c r="V8" s="18"/>
      <c r="W8" s="18"/>
      <c r="X8" s="18"/>
      <c r="Y8" s="18"/>
      <c r="Z8" s="18"/>
      <c r="AA8" s="18"/>
      <c r="AB8" s="18"/>
      <c r="AC8" s="6"/>
      <c r="AD8" s="6"/>
      <c r="AE8" s="6"/>
      <c r="AF8" s="6"/>
      <c r="AG8" s="6"/>
      <c r="AH8" s="6"/>
      <c r="AI8" s="6"/>
      <c r="AJ8" s="6"/>
      <c r="AK8" s="6"/>
    </row>
    <row r="9" spans="1:46" s="4" customFormat="1" ht="15.75">
      <c r="A9" s="5"/>
      <c r="B9" s="5"/>
      <c r="C9" s="5"/>
      <c r="D9" s="19" t="s">
        <v>15</v>
      </c>
      <c r="E9" s="20">
        <v>192</v>
      </c>
      <c r="F9" s="21">
        <v>6</v>
      </c>
      <c r="G9" s="22" t="s">
        <v>15</v>
      </c>
      <c r="H9" s="23">
        <v>2</v>
      </c>
      <c r="I9" s="24">
        <v>4</v>
      </c>
      <c r="J9" s="25">
        <f t="shared" ref="J9:J11" si="0">+H9/F9</f>
        <v>0.33333333333333331</v>
      </c>
      <c r="K9" s="25">
        <f t="shared" ref="K9:K11" si="1">+I9/F9</f>
        <v>0.66666666666666663</v>
      </c>
      <c r="L9" s="5"/>
      <c r="M9" s="5"/>
      <c r="N9" s="5"/>
      <c r="O9" s="5"/>
      <c r="P9" s="5"/>
      <c r="Q9" s="5"/>
      <c r="R9" s="12"/>
      <c r="S9" s="12"/>
      <c r="T9" s="18"/>
      <c r="U9" s="18"/>
      <c r="V9" s="18"/>
      <c r="W9" s="18"/>
      <c r="X9" s="18"/>
      <c r="Y9" s="18"/>
      <c r="Z9" s="18"/>
      <c r="AA9" s="18"/>
      <c r="AB9" s="18"/>
      <c r="AC9" s="6"/>
      <c r="AD9" s="6"/>
      <c r="AE9" s="6"/>
      <c r="AF9" s="6"/>
      <c r="AG9" s="6"/>
      <c r="AH9" s="6"/>
      <c r="AI9" s="6"/>
      <c r="AJ9" s="6"/>
      <c r="AK9" s="6"/>
    </row>
    <row r="10" spans="1:46" s="4" customFormat="1" ht="15.75">
      <c r="A10" s="5"/>
      <c r="B10" s="5"/>
      <c r="C10" s="5"/>
      <c r="D10" s="19" t="s">
        <v>16</v>
      </c>
      <c r="E10" s="20">
        <v>288</v>
      </c>
      <c r="F10" s="21">
        <v>9</v>
      </c>
      <c r="G10" s="22" t="s">
        <v>16</v>
      </c>
      <c r="H10" s="23">
        <v>2</v>
      </c>
      <c r="I10" s="24">
        <v>7</v>
      </c>
      <c r="J10" s="25">
        <f t="shared" si="0"/>
        <v>0.22222222222222221</v>
      </c>
      <c r="K10" s="25">
        <f t="shared" si="1"/>
        <v>0.77777777777777779</v>
      </c>
      <c r="L10" s="5"/>
      <c r="M10" s="5"/>
      <c r="N10" s="5"/>
      <c r="O10" s="5"/>
      <c r="P10" s="5"/>
      <c r="Q10" s="5"/>
      <c r="R10" s="12"/>
      <c r="S10" s="12"/>
      <c r="T10" s="18"/>
      <c r="U10" s="18"/>
      <c r="V10" s="18"/>
      <c r="W10" s="18"/>
      <c r="X10" s="18"/>
      <c r="Y10" s="18"/>
      <c r="Z10" s="18"/>
      <c r="AA10" s="18"/>
      <c r="AB10" s="18"/>
      <c r="AC10" s="6"/>
      <c r="AD10" s="6"/>
      <c r="AE10" s="6"/>
      <c r="AF10" s="6"/>
      <c r="AG10" s="6"/>
      <c r="AH10" s="6"/>
      <c r="AI10" s="6"/>
      <c r="AJ10" s="6"/>
      <c r="AK10" s="6"/>
    </row>
    <row r="11" spans="1:46" s="4" customFormat="1" ht="15.75">
      <c r="A11" s="5"/>
      <c r="B11" s="5"/>
      <c r="C11" s="5"/>
      <c r="D11" s="19" t="s">
        <v>17</v>
      </c>
      <c r="E11" s="20">
        <v>96</v>
      </c>
      <c r="F11" s="21">
        <v>3</v>
      </c>
      <c r="G11" s="22" t="s">
        <v>17</v>
      </c>
      <c r="H11" s="23">
        <v>3</v>
      </c>
      <c r="I11" s="24">
        <v>0</v>
      </c>
      <c r="J11" s="25">
        <f t="shared" si="0"/>
        <v>1</v>
      </c>
      <c r="K11" s="25">
        <f t="shared" si="1"/>
        <v>0</v>
      </c>
      <c r="L11" s="5"/>
      <c r="M11" s="5"/>
      <c r="N11" s="5"/>
      <c r="O11" s="5"/>
      <c r="P11" s="5"/>
      <c r="Q11" s="5"/>
      <c r="R11" s="12"/>
      <c r="S11" s="12"/>
      <c r="T11" s="18"/>
      <c r="U11" s="18"/>
      <c r="V11" s="18"/>
      <c r="W11" s="18"/>
      <c r="X11" s="18"/>
      <c r="Y11" s="18"/>
      <c r="Z11" s="18"/>
      <c r="AA11" s="18"/>
      <c r="AB11" s="18"/>
      <c r="AC11" s="6"/>
      <c r="AD11" s="6"/>
      <c r="AE11" s="6"/>
      <c r="AF11" s="6"/>
      <c r="AG11" s="6"/>
      <c r="AH11" s="6"/>
      <c r="AI11" s="6"/>
      <c r="AJ11" s="6"/>
      <c r="AK11" s="6"/>
    </row>
    <row r="12" spans="1:46" s="4" customFormat="1" ht="16.5" thickBot="1">
      <c r="A12" s="5"/>
      <c r="B12" s="5"/>
      <c r="C12" s="5"/>
      <c r="D12" s="26" t="s">
        <v>18</v>
      </c>
      <c r="E12" s="27">
        <v>960</v>
      </c>
      <c r="F12" s="28">
        <f>SUM(F7:F11)</f>
        <v>30</v>
      </c>
      <c r="G12" s="29" t="s">
        <v>19</v>
      </c>
      <c r="H12" s="23">
        <v>3</v>
      </c>
      <c r="I12" s="24">
        <v>0</v>
      </c>
      <c r="J12" s="30"/>
      <c r="K12" s="31"/>
      <c r="L12" s="5"/>
      <c r="M12" s="5"/>
      <c r="N12" s="5"/>
      <c r="O12" s="5"/>
      <c r="P12" s="5"/>
      <c r="Q12" s="5"/>
      <c r="R12" s="12"/>
      <c r="S12" s="12"/>
      <c r="T12" s="18"/>
      <c r="U12" s="18"/>
      <c r="V12" s="18"/>
      <c r="W12" s="18"/>
      <c r="X12" s="18"/>
      <c r="Y12" s="18"/>
      <c r="Z12" s="18"/>
      <c r="AA12" s="18"/>
      <c r="AB12" s="18"/>
      <c r="AC12" s="6"/>
      <c r="AD12" s="6"/>
      <c r="AE12" s="6"/>
      <c r="AF12" s="6"/>
      <c r="AG12" s="6"/>
      <c r="AH12" s="6"/>
      <c r="AI12" s="6"/>
      <c r="AJ12" s="6"/>
      <c r="AK12" s="6"/>
    </row>
    <row r="13" spans="1:46" s="4" customFormat="1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12"/>
      <c r="O13" s="12"/>
      <c r="P13" s="12"/>
      <c r="Q13" s="12"/>
      <c r="R13" s="1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6"/>
      <c r="AD13" s="6"/>
      <c r="AE13" s="6"/>
      <c r="AF13" s="6"/>
      <c r="AG13" s="6"/>
      <c r="AH13" s="6"/>
      <c r="AI13" s="6"/>
      <c r="AJ13" s="6"/>
    </row>
    <row r="14" spans="1:46" s="4" customFormat="1" ht="24.75" customHeight="1" thickBot="1">
      <c r="A14" s="8"/>
      <c r="B14" s="32" t="s">
        <v>20</v>
      </c>
      <c r="C14" s="33"/>
      <c r="D14" s="34"/>
      <c r="E14" s="35" t="s">
        <v>21</v>
      </c>
      <c r="F14" s="33"/>
      <c r="G14" s="33"/>
      <c r="H14" s="33"/>
      <c r="I14" s="33"/>
      <c r="J14" s="33"/>
      <c r="K14" s="36" t="s">
        <v>22</v>
      </c>
      <c r="L14" s="33"/>
      <c r="M14" s="33"/>
      <c r="N14" s="33"/>
      <c r="O14" s="33"/>
      <c r="P14" s="33"/>
      <c r="Q14" s="33"/>
      <c r="R14" s="33"/>
      <c r="S14" s="33"/>
      <c r="T14" s="34"/>
      <c r="U14" s="37" t="s">
        <v>23</v>
      </c>
      <c r="V14" s="33"/>
      <c r="W14" s="33"/>
      <c r="X14" s="33"/>
      <c r="Y14" s="33"/>
      <c r="Z14" s="34"/>
      <c r="AA14" s="8"/>
      <c r="AB14" s="3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s="4" customFormat="1" ht="24.75" customHeight="1" thickBot="1">
      <c r="A15" s="8"/>
      <c r="B15" s="40" t="s">
        <v>24</v>
      </c>
      <c r="C15" s="41" t="s">
        <v>25</v>
      </c>
      <c r="D15" s="42" t="s">
        <v>26</v>
      </c>
      <c r="E15" s="43" t="s">
        <v>27</v>
      </c>
      <c r="F15" s="44" t="s">
        <v>28</v>
      </c>
      <c r="G15" s="44" t="s">
        <v>29</v>
      </c>
      <c r="H15" s="44" t="s">
        <v>30</v>
      </c>
      <c r="I15" s="44" t="s">
        <v>31</v>
      </c>
      <c r="J15" s="45" t="s">
        <v>32</v>
      </c>
      <c r="K15" s="43" t="s">
        <v>27</v>
      </c>
      <c r="L15" s="44" t="s">
        <v>28</v>
      </c>
      <c r="M15" s="44" t="s">
        <v>29</v>
      </c>
      <c r="N15" s="44" t="s">
        <v>30</v>
      </c>
      <c r="O15" s="44" t="s">
        <v>31</v>
      </c>
      <c r="P15" s="46" t="s">
        <v>33</v>
      </c>
      <c r="Q15" s="47" t="s">
        <v>32</v>
      </c>
      <c r="R15" s="48" t="s">
        <v>34</v>
      </c>
      <c r="S15" s="48" t="s">
        <v>35</v>
      </c>
      <c r="T15" s="49" t="s">
        <v>36</v>
      </c>
      <c r="U15" s="43" t="s">
        <v>27</v>
      </c>
      <c r="V15" s="44" t="s">
        <v>28</v>
      </c>
      <c r="W15" s="44" t="s">
        <v>29</v>
      </c>
      <c r="X15" s="44" t="s">
        <v>30</v>
      </c>
      <c r="Y15" s="44" t="s">
        <v>31</v>
      </c>
      <c r="Z15" s="45" t="s">
        <v>32</v>
      </c>
      <c r="AA15" s="8"/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s="4" customFormat="1" ht="24.75" customHeight="1">
      <c r="A16" s="8"/>
      <c r="B16" s="50"/>
      <c r="C16" s="51"/>
      <c r="D16" s="52"/>
      <c r="E16" s="53"/>
      <c r="F16" s="54"/>
      <c r="G16" s="54"/>
      <c r="H16" s="54"/>
      <c r="I16" s="54"/>
      <c r="J16" s="55"/>
      <c r="K16" s="56"/>
      <c r="L16" s="57"/>
      <c r="M16" s="57"/>
      <c r="N16" s="57"/>
      <c r="O16" s="57"/>
      <c r="P16" s="58"/>
      <c r="Q16" s="59"/>
      <c r="R16" s="59"/>
      <c r="S16" s="59"/>
      <c r="T16" s="59"/>
      <c r="U16" s="60">
        <f>((((E16*$E$24)+((K16*$K$24))+((Q16*$Q$24)*$Q$25)+((R16*$R$24)+(S16*$S$24)+(T16*$T$24))*$S$25))-1)</f>
        <v>-1</v>
      </c>
      <c r="V16" s="61">
        <f>(((F16*$F$24)+((L16*$L$24)+((Q16*$Q$24)*$Q$25)+((R16*$R$24)+(S16*$S$24)+(T16*$T$24))*$S$25))-1)</f>
        <v>-1</v>
      </c>
      <c r="W16" s="61">
        <f>(((G16*$G$24)+((M16*$M$24)*$G$25)+((Q16*$Q$24)+((R16*$R$24)+(S16*$S$24)+(T16*$T$24)))))-1</f>
        <v>-1</v>
      </c>
      <c r="X16" s="61">
        <f>(((H16*$H$24)+((N16*$N$24)*$N$25)+((Q16*$Q$24))+((R16*$R$24)+(S16*$S$24)+(T16*$T$24))))-1</f>
        <v>-1</v>
      </c>
      <c r="Y16" s="61">
        <f>(((I16*$I$24)+((O16*$O$24)*$G$25)+((Q16*$Q$24))+((R16*$R$24)+(S16*$S$24)+(T16*$T$24))))-1</f>
        <v>-1</v>
      </c>
      <c r="Z16" s="62">
        <f>(((J16*$J$24)+((Q16*$Q$24)*$G$25)))</f>
        <v>0</v>
      </c>
      <c r="AA16" s="8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s="4" customFormat="1" ht="24.75" customHeight="1">
      <c r="A17" s="8"/>
      <c r="B17" s="63"/>
      <c r="C17" s="64"/>
      <c r="D17" s="65"/>
      <c r="E17" s="66"/>
      <c r="F17" s="67"/>
      <c r="G17" s="67"/>
      <c r="H17" s="67"/>
      <c r="I17" s="67"/>
      <c r="J17" s="68"/>
      <c r="K17" s="69"/>
      <c r="L17" s="70"/>
      <c r="M17" s="70"/>
      <c r="N17" s="70"/>
      <c r="O17" s="70"/>
      <c r="P17" s="71"/>
      <c r="Q17" s="59"/>
      <c r="R17" s="59"/>
      <c r="S17" s="59"/>
      <c r="T17" s="59"/>
      <c r="U17" s="60">
        <f t="shared" ref="U17:U23" si="2">((((E17*$E$24)+((K17*$K$24))+((Q17*$Q$24)*$Q$25)+((R17*$R$24)+(S17*$S$24)+(T17*$T$24))*$S$25))-1)</f>
        <v>-1</v>
      </c>
      <c r="V17" s="61">
        <f t="shared" ref="V17:V23" si="3">(((F17*$F$24)+((L17*$L$24)+((Q17*$Q$24)*$Q$25)+((R17*$R$24)+(S17*$S$24)+(T17*$T$24))*$S$25))-1)</f>
        <v>-1</v>
      </c>
      <c r="W17" s="61">
        <f t="shared" ref="W17:W23" si="4">(((G17*$G$24)+((M17*$M$24)*$G$25)+((Q17*$Q$24)+((R17*$R$24)+(S17*$S$24)+(T17*$T$24)))))-1</f>
        <v>-1</v>
      </c>
      <c r="X17" s="61">
        <f t="shared" ref="X17:X23" si="5">(((H17*$H$24)+((N17*$N$24)*$N$25)+((Q17*$Q$24))+((R17*$R$24)+(S17*$S$24)+(T17*$T$24))))-1</f>
        <v>-1</v>
      </c>
      <c r="Y17" s="61">
        <f t="shared" ref="Y17:Y23" si="6">(((I17*$I$24)+((O17*$O$24)*$G$25)+((Q17*$Q$24))+((R17*$R$24)+(S17*$S$24)+(T17*$T$24))))-1</f>
        <v>-1</v>
      </c>
      <c r="Z17" s="62">
        <f t="shared" ref="Z17:Z23" si="7">(((J17*$J$24)+((Q17*$Q$24)*$G$25)))</f>
        <v>0</v>
      </c>
      <c r="AA17" s="8"/>
      <c r="AB17" s="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" customFormat="1" ht="24.75" customHeight="1">
      <c r="A18" s="8"/>
      <c r="B18" s="63"/>
      <c r="C18" s="64"/>
      <c r="D18" s="65"/>
      <c r="E18" s="66"/>
      <c r="F18" s="67"/>
      <c r="G18" s="67"/>
      <c r="H18" s="67"/>
      <c r="I18" s="67"/>
      <c r="J18" s="68"/>
      <c r="K18" s="69"/>
      <c r="L18" s="70"/>
      <c r="M18" s="70"/>
      <c r="N18" s="70"/>
      <c r="O18" s="70"/>
      <c r="P18" s="71"/>
      <c r="Q18" s="59"/>
      <c r="R18" s="59"/>
      <c r="S18" s="59"/>
      <c r="T18" s="59"/>
      <c r="U18" s="60">
        <f t="shared" si="2"/>
        <v>-1</v>
      </c>
      <c r="V18" s="61">
        <f t="shared" si="3"/>
        <v>-1</v>
      </c>
      <c r="W18" s="61">
        <f t="shared" si="4"/>
        <v>-1</v>
      </c>
      <c r="X18" s="61">
        <f t="shared" si="5"/>
        <v>-1</v>
      </c>
      <c r="Y18" s="61">
        <f t="shared" si="6"/>
        <v>-1</v>
      </c>
      <c r="Z18" s="62">
        <f t="shared" si="7"/>
        <v>0</v>
      </c>
      <c r="AA18" s="8"/>
      <c r="AB18" s="8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s="4" customFormat="1" ht="24.75" customHeight="1">
      <c r="A19" s="8"/>
      <c r="B19" s="63"/>
      <c r="C19" s="64"/>
      <c r="D19" s="65"/>
      <c r="E19" s="66"/>
      <c r="F19" s="67"/>
      <c r="G19" s="67"/>
      <c r="H19" s="67"/>
      <c r="I19" s="67"/>
      <c r="J19" s="68"/>
      <c r="K19" s="69"/>
      <c r="L19" s="70"/>
      <c r="M19" s="70"/>
      <c r="N19" s="70"/>
      <c r="O19" s="70"/>
      <c r="P19" s="71"/>
      <c r="Q19" s="59"/>
      <c r="R19" s="59"/>
      <c r="S19" s="59"/>
      <c r="T19" s="59"/>
      <c r="U19" s="60">
        <f t="shared" si="2"/>
        <v>-1</v>
      </c>
      <c r="V19" s="61">
        <f t="shared" si="3"/>
        <v>-1</v>
      </c>
      <c r="W19" s="61">
        <f t="shared" si="4"/>
        <v>-1</v>
      </c>
      <c r="X19" s="61">
        <f t="shared" si="5"/>
        <v>-1</v>
      </c>
      <c r="Y19" s="61">
        <f t="shared" si="6"/>
        <v>-1</v>
      </c>
      <c r="Z19" s="62">
        <f t="shared" si="7"/>
        <v>0</v>
      </c>
      <c r="AA19" s="8"/>
      <c r="AB19" s="8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s="4" customFormat="1" ht="24.75" customHeight="1">
      <c r="A20" s="8"/>
      <c r="B20" s="63"/>
      <c r="C20" s="64"/>
      <c r="D20" s="65"/>
      <c r="E20" s="66"/>
      <c r="F20" s="67"/>
      <c r="G20" s="67"/>
      <c r="H20" s="67"/>
      <c r="I20" s="67"/>
      <c r="J20" s="68"/>
      <c r="K20" s="69"/>
      <c r="L20" s="70"/>
      <c r="M20" s="70"/>
      <c r="N20" s="70"/>
      <c r="O20" s="70"/>
      <c r="P20" s="71"/>
      <c r="Q20" s="59"/>
      <c r="R20" s="59"/>
      <c r="S20" s="59"/>
      <c r="T20" s="59"/>
      <c r="U20" s="60">
        <f t="shared" si="2"/>
        <v>-1</v>
      </c>
      <c r="V20" s="61">
        <f t="shared" si="3"/>
        <v>-1</v>
      </c>
      <c r="W20" s="61">
        <f t="shared" si="4"/>
        <v>-1</v>
      </c>
      <c r="X20" s="61">
        <f t="shared" si="5"/>
        <v>-1</v>
      </c>
      <c r="Y20" s="61">
        <f t="shared" si="6"/>
        <v>-1</v>
      </c>
      <c r="Z20" s="62">
        <f t="shared" si="7"/>
        <v>0</v>
      </c>
      <c r="AA20" s="8"/>
      <c r="AB20" s="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s="4" customFormat="1" ht="24.75" customHeight="1">
      <c r="A21" s="8"/>
      <c r="B21" s="63"/>
      <c r="C21" s="64"/>
      <c r="D21" s="65"/>
      <c r="E21" s="66"/>
      <c r="F21" s="67"/>
      <c r="G21" s="67"/>
      <c r="H21" s="67"/>
      <c r="I21" s="67"/>
      <c r="J21" s="68"/>
      <c r="K21" s="69"/>
      <c r="L21" s="70"/>
      <c r="M21" s="70"/>
      <c r="N21" s="70"/>
      <c r="O21" s="70"/>
      <c r="P21" s="71"/>
      <c r="Q21" s="59"/>
      <c r="R21" s="59"/>
      <c r="S21" s="59"/>
      <c r="T21" s="59"/>
      <c r="U21" s="60">
        <f t="shared" si="2"/>
        <v>-1</v>
      </c>
      <c r="V21" s="61">
        <f t="shared" si="3"/>
        <v>-1</v>
      </c>
      <c r="W21" s="61">
        <f t="shared" si="4"/>
        <v>-1</v>
      </c>
      <c r="X21" s="61">
        <f t="shared" si="5"/>
        <v>-1</v>
      </c>
      <c r="Y21" s="61">
        <f t="shared" si="6"/>
        <v>-1</v>
      </c>
      <c r="Z21" s="62">
        <f t="shared" si="7"/>
        <v>0</v>
      </c>
      <c r="AA21" s="8"/>
      <c r="AB21" s="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s="4" customFormat="1" ht="24.75" customHeight="1">
      <c r="A22" s="8"/>
      <c r="B22" s="72"/>
      <c r="C22" s="73"/>
      <c r="D22" s="74"/>
      <c r="E22" s="66"/>
      <c r="F22" s="67"/>
      <c r="G22" s="67"/>
      <c r="H22" s="67"/>
      <c r="I22" s="67"/>
      <c r="J22" s="68"/>
      <c r="K22" s="69"/>
      <c r="L22" s="70"/>
      <c r="M22" s="70"/>
      <c r="N22" s="70"/>
      <c r="O22" s="70"/>
      <c r="P22" s="71"/>
      <c r="Q22" s="59"/>
      <c r="R22" s="59"/>
      <c r="S22" s="59"/>
      <c r="T22" s="59"/>
      <c r="U22" s="60">
        <f t="shared" si="2"/>
        <v>-1</v>
      </c>
      <c r="V22" s="61">
        <f t="shared" si="3"/>
        <v>-1</v>
      </c>
      <c r="W22" s="61">
        <f t="shared" si="4"/>
        <v>-1</v>
      </c>
      <c r="X22" s="61">
        <f t="shared" si="5"/>
        <v>-1</v>
      </c>
      <c r="Y22" s="61">
        <f t="shared" si="6"/>
        <v>-1</v>
      </c>
      <c r="Z22" s="62">
        <f t="shared" si="7"/>
        <v>0</v>
      </c>
      <c r="AA22" s="8"/>
      <c r="AB22" s="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s="4" customFormat="1" ht="24.75" customHeight="1" thickBot="1">
      <c r="A23" s="8"/>
      <c r="B23" s="72"/>
      <c r="C23" s="73"/>
      <c r="D23" s="74"/>
      <c r="E23" s="75"/>
      <c r="F23" s="76"/>
      <c r="G23" s="76"/>
      <c r="H23" s="76"/>
      <c r="I23" s="76"/>
      <c r="J23" s="77"/>
      <c r="K23" s="78"/>
      <c r="L23" s="79"/>
      <c r="M23" s="79"/>
      <c r="N23" s="79"/>
      <c r="O23" s="79"/>
      <c r="P23" s="80"/>
      <c r="Q23" s="59"/>
      <c r="R23" s="59"/>
      <c r="S23" s="59"/>
      <c r="T23" s="59"/>
      <c r="U23" s="81">
        <f t="shared" si="2"/>
        <v>-1</v>
      </c>
      <c r="V23" s="82">
        <f t="shared" si="3"/>
        <v>-1</v>
      </c>
      <c r="W23" s="82">
        <f t="shared" si="4"/>
        <v>-1</v>
      </c>
      <c r="X23" s="82">
        <f t="shared" si="5"/>
        <v>-1</v>
      </c>
      <c r="Y23" s="82">
        <f t="shared" si="6"/>
        <v>-1</v>
      </c>
      <c r="Z23" s="83">
        <f t="shared" si="7"/>
        <v>0</v>
      </c>
      <c r="AA23" s="8"/>
      <c r="AB23" s="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4" customFormat="1" ht="30" customHeight="1" thickBot="1">
      <c r="A24" s="84"/>
      <c r="B24" s="85" t="s">
        <v>61</v>
      </c>
      <c r="C24" s="86"/>
      <c r="D24" s="86"/>
      <c r="E24" s="87">
        <f>J7</f>
        <v>1</v>
      </c>
      <c r="F24" s="88">
        <f>J11</f>
        <v>1</v>
      </c>
      <c r="G24" s="88">
        <f>J10</f>
        <v>0.22222222222222221</v>
      </c>
      <c r="H24" s="88">
        <f>J9</f>
        <v>0.33333333333333331</v>
      </c>
      <c r="I24" s="88">
        <f>J8</f>
        <v>0.22222222222222221</v>
      </c>
      <c r="J24" s="89">
        <v>0.9</v>
      </c>
      <c r="K24" s="90">
        <f>K7</f>
        <v>0</v>
      </c>
      <c r="L24" s="88">
        <f>K11</f>
        <v>0</v>
      </c>
      <c r="M24" s="88">
        <f>K10</f>
        <v>0.77777777777777779</v>
      </c>
      <c r="N24" s="88">
        <f>K9</f>
        <v>0.66666666666666663</v>
      </c>
      <c r="O24" s="88">
        <f>K8</f>
        <v>0.77777777777777779</v>
      </c>
      <c r="P24" s="91">
        <v>0.41670000000000001</v>
      </c>
      <c r="Q24" s="92">
        <v>0.1</v>
      </c>
      <c r="R24" s="93">
        <v>0.1</v>
      </c>
      <c r="S24" s="93">
        <v>0.1</v>
      </c>
      <c r="T24" s="94">
        <v>0.1</v>
      </c>
      <c r="U24" s="95"/>
      <c r="V24" s="95"/>
      <c r="W24" s="95"/>
      <c r="X24" s="95"/>
      <c r="Y24" s="95"/>
      <c r="Z24" s="95"/>
      <c r="AA24" s="84"/>
      <c r="AB24" s="96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s="4" customFormat="1" ht="30" customHeight="1" thickBot="1">
      <c r="A25" s="84"/>
      <c r="B25" s="98"/>
      <c r="C25" s="99"/>
      <c r="D25" s="99"/>
      <c r="E25" s="100"/>
      <c r="F25" s="101"/>
      <c r="G25" s="102">
        <v>0.6</v>
      </c>
      <c r="H25" s="101"/>
      <c r="I25" s="101"/>
      <c r="J25" s="103"/>
      <c r="K25" s="102" t="s">
        <v>62</v>
      </c>
      <c r="L25" s="101"/>
      <c r="M25" s="101"/>
      <c r="N25" s="102">
        <v>0.6</v>
      </c>
      <c r="O25" s="101"/>
      <c r="P25" s="104"/>
      <c r="Q25" s="105">
        <v>0.1</v>
      </c>
      <c r="R25" s="106" t="s">
        <v>62</v>
      </c>
      <c r="S25" s="107">
        <v>0.3</v>
      </c>
      <c r="T25" s="108"/>
      <c r="U25" s="95"/>
      <c r="V25" s="95"/>
      <c r="W25" s="95"/>
      <c r="X25" s="95"/>
      <c r="Y25" s="95"/>
      <c r="Z25" s="95"/>
      <c r="AA25" s="84"/>
      <c r="AB25" s="96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</row>
    <row r="26" spans="1:46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46" s="4" customFormat="1" ht="31.5">
      <c r="A27" s="1"/>
      <c r="B27" s="109" t="s">
        <v>92</v>
      </c>
      <c r="C27" s="1"/>
      <c r="D27" s="1"/>
      <c r="E27" s="109" t="s">
        <v>83</v>
      </c>
      <c r="F27" s="1"/>
      <c r="G27" s="1"/>
      <c r="H27" s="1"/>
      <c r="I27" s="1"/>
      <c r="J27" s="1"/>
      <c r="K27" s="1"/>
      <c r="L27" s="1"/>
      <c r="M27" s="109" t="s">
        <v>63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4" customFormat="1" ht="15.7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2"/>
      <c r="N28" s="12"/>
      <c r="O28" s="12"/>
      <c r="P28" s="12"/>
      <c r="Q28" s="12"/>
      <c r="R28" s="1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"/>
      <c r="AD28" s="6"/>
      <c r="AE28" s="6"/>
      <c r="AF28" s="6"/>
      <c r="AG28" s="6"/>
      <c r="AH28" s="6"/>
      <c r="AI28" s="6"/>
      <c r="AJ28" s="6"/>
    </row>
    <row r="29" spans="1:46" s="4" customFormat="1" ht="24.75" customHeight="1" thickBot="1">
      <c r="A29" s="8"/>
      <c r="B29" s="32" t="s">
        <v>20</v>
      </c>
      <c r="C29" s="33"/>
      <c r="D29" s="34"/>
      <c r="E29" s="35" t="s">
        <v>21</v>
      </c>
      <c r="F29" s="33"/>
      <c r="G29" s="33"/>
      <c r="H29" s="33"/>
      <c r="I29" s="33"/>
      <c r="J29" s="33"/>
      <c r="K29" s="36" t="s">
        <v>22</v>
      </c>
      <c r="L29" s="33"/>
      <c r="M29" s="33"/>
      <c r="N29" s="33"/>
      <c r="O29" s="33"/>
      <c r="P29" s="33"/>
      <c r="Q29" s="33"/>
      <c r="R29" s="33"/>
      <c r="S29" s="33"/>
      <c r="T29" s="34"/>
      <c r="U29" s="37" t="s">
        <v>23</v>
      </c>
      <c r="V29" s="33"/>
      <c r="W29" s="33"/>
      <c r="X29" s="33"/>
      <c r="Y29" s="33"/>
      <c r="Z29" s="34"/>
      <c r="AA29" s="8"/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s="4" customFormat="1" ht="24.75" customHeight="1" thickBot="1">
      <c r="A30" s="8"/>
      <c r="B30" s="40" t="s">
        <v>24</v>
      </c>
      <c r="C30" s="41" t="s">
        <v>25</v>
      </c>
      <c r="D30" s="42" t="s">
        <v>26</v>
      </c>
      <c r="E30" s="43" t="s">
        <v>27</v>
      </c>
      <c r="F30" s="44" t="s">
        <v>28</v>
      </c>
      <c r="G30" s="44" t="s">
        <v>29</v>
      </c>
      <c r="H30" s="44" t="s">
        <v>30</v>
      </c>
      <c r="I30" s="44" t="s">
        <v>31</v>
      </c>
      <c r="J30" s="45" t="s">
        <v>32</v>
      </c>
      <c r="K30" s="43" t="s">
        <v>27</v>
      </c>
      <c r="L30" s="44" t="s">
        <v>28</v>
      </c>
      <c r="M30" s="44" t="s">
        <v>29</v>
      </c>
      <c r="N30" s="44" t="s">
        <v>30</v>
      </c>
      <c r="O30" s="44" t="s">
        <v>31</v>
      </c>
      <c r="P30" s="46" t="s">
        <v>33</v>
      </c>
      <c r="Q30" s="47" t="s">
        <v>32</v>
      </c>
      <c r="R30" s="48" t="s">
        <v>34</v>
      </c>
      <c r="S30" s="48" t="s">
        <v>35</v>
      </c>
      <c r="T30" s="49" t="s">
        <v>36</v>
      </c>
      <c r="U30" s="43" t="s">
        <v>27</v>
      </c>
      <c r="V30" s="44" t="s">
        <v>28</v>
      </c>
      <c r="W30" s="44" t="s">
        <v>29</v>
      </c>
      <c r="X30" s="44" t="s">
        <v>30</v>
      </c>
      <c r="Y30" s="44" t="s">
        <v>31</v>
      </c>
      <c r="Z30" s="45" t="s">
        <v>32</v>
      </c>
      <c r="AA30" s="8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s="4" customFormat="1" ht="24.75" customHeight="1">
      <c r="A31" s="8"/>
      <c r="B31" s="50">
        <f>B16</f>
        <v>0</v>
      </c>
      <c r="C31" s="50">
        <f t="shared" ref="C31:D31" si="8">C16</f>
        <v>0</v>
      </c>
      <c r="D31" s="50">
        <f t="shared" si="8"/>
        <v>0</v>
      </c>
      <c r="E31" s="53"/>
      <c r="F31" s="54"/>
      <c r="G31" s="54"/>
      <c r="H31" s="54"/>
      <c r="I31" s="54"/>
      <c r="J31" s="55"/>
      <c r="K31" s="56"/>
      <c r="L31" s="57"/>
      <c r="M31" s="57"/>
      <c r="N31" s="57"/>
      <c r="O31" s="57"/>
      <c r="P31" s="58"/>
      <c r="Q31" s="59"/>
      <c r="R31" s="59"/>
      <c r="S31" s="59"/>
      <c r="T31" s="59"/>
      <c r="U31" s="60">
        <f>((((E31*$E$24)+((K31*$K$24))+((Q31*$Q$24)*$Q$25)+((R31*$R$24)+(S31*$S$24)+(T31*$T$24))*$S$25))-1)</f>
        <v>-1</v>
      </c>
      <c r="V31" s="61">
        <f>(((F31*$F$24)+((L31*$L$24)+((Q31*$Q$24)*$Q$25)+((R31*$R$24)+(S31*$S$24)+(T31*$T$24))*$S$25))-1)</f>
        <v>-1</v>
      </c>
      <c r="W31" s="61">
        <f>(((G31*$G$24)+((M31*$M$24)*$G$25)+((Q31*$Q$24)+((R31*$R$24)+(S31*$S$24)+(T31*$T$24)))))-1</f>
        <v>-1</v>
      </c>
      <c r="X31" s="61">
        <f>(((H31*$H$24)+((N31*$N$24)*$N$25)+((Q31*$Q$24))+((R31*$R$24)+(S31*$S$24)+(T31*$T$24))))-1</f>
        <v>-1</v>
      </c>
      <c r="Y31" s="61">
        <f>(((I31*$I$24)+((O31*$O$24)*$G$25)+((Q31*$Q$24))+((R31*$R$24)+(S31*$S$24)+(T31*$T$24))))-1</f>
        <v>-1</v>
      </c>
      <c r="Z31" s="62">
        <f>(((J31*$J$24)+((Q31*$Q$24)*$G$25)))</f>
        <v>0</v>
      </c>
      <c r="AA31" s="8"/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s="4" customFormat="1" ht="24.75" customHeight="1">
      <c r="A32" s="8"/>
      <c r="B32" s="50">
        <f t="shared" ref="B32:D32" si="9">B17</f>
        <v>0</v>
      </c>
      <c r="C32" s="50">
        <f t="shared" si="9"/>
        <v>0</v>
      </c>
      <c r="D32" s="50">
        <f t="shared" si="9"/>
        <v>0</v>
      </c>
      <c r="E32" s="66"/>
      <c r="F32" s="67"/>
      <c r="G32" s="67"/>
      <c r="H32" s="67"/>
      <c r="I32" s="67"/>
      <c r="J32" s="68"/>
      <c r="K32" s="69"/>
      <c r="L32" s="70"/>
      <c r="M32" s="70"/>
      <c r="N32" s="70"/>
      <c r="O32" s="70"/>
      <c r="P32" s="71"/>
      <c r="Q32" s="59"/>
      <c r="R32" s="59"/>
      <c r="S32" s="59"/>
      <c r="T32" s="59"/>
      <c r="U32" s="60">
        <f t="shared" ref="U32:U38" si="10">((((E32*$E$24)+((K32*$K$24))+((Q32*$Q$24)*$Q$25)+((R32*$R$24)+(S32*$S$24)+(T32*$T$24))*$S$25))-1)</f>
        <v>-1</v>
      </c>
      <c r="V32" s="61">
        <f t="shared" ref="V32:V38" si="11">(((F32*$F$24)+((L32*$L$24)+((Q32*$Q$24)*$Q$25)+((R32*$R$24)+(S32*$S$24)+(T32*$T$24))*$S$25))-1)</f>
        <v>-1</v>
      </c>
      <c r="W32" s="61">
        <f t="shared" ref="W32:W38" si="12">(((G32*$G$24)+((M32*$M$24)*$G$25)+((Q32*$Q$24)+((R32*$R$24)+(S32*$S$24)+(T32*$T$24)))))-1</f>
        <v>-1</v>
      </c>
      <c r="X32" s="61">
        <f t="shared" ref="X32:X38" si="13">(((H32*$H$24)+((N32*$N$24)*$N$25)+((Q32*$Q$24))+((R32*$R$24)+(S32*$S$24)+(T32*$T$24))))-1</f>
        <v>-1</v>
      </c>
      <c r="Y32" s="61">
        <f t="shared" ref="Y32:Y38" si="14">(((I32*$I$24)+((O32*$O$24)*$G$25)+((Q32*$Q$24))+((R32*$R$24)+(S32*$S$24)+(T32*$T$24))))-1</f>
        <v>-1</v>
      </c>
      <c r="Z32" s="62">
        <f t="shared" ref="Z32:Z38" si="15">(((J32*$J$24)+((Q32*$Q$24)*$G$25)))</f>
        <v>0</v>
      </c>
      <c r="AA32" s="8"/>
      <c r="AB32" s="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4" customFormat="1" ht="24.75" customHeight="1">
      <c r="A33" s="8"/>
      <c r="B33" s="50">
        <f t="shared" ref="B33:D33" si="16">B18</f>
        <v>0</v>
      </c>
      <c r="C33" s="50">
        <f t="shared" si="16"/>
        <v>0</v>
      </c>
      <c r="D33" s="50">
        <f t="shared" si="16"/>
        <v>0</v>
      </c>
      <c r="E33" s="66"/>
      <c r="F33" s="67"/>
      <c r="G33" s="67"/>
      <c r="H33" s="67"/>
      <c r="I33" s="67"/>
      <c r="J33" s="68"/>
      <c r="K33" s="69"/>
      <c r="L33" s="70"/>
      <c r="M33" s="70"/>
      <c r="N33" s="70"/>
      <c r="O33" s="70"/>
      <c r="P33" s="71"/>
      <c r="Q33" s="59"/>
      <c r="R33" s="59"/>
      <c r="S33" s="59"/>
      <c r="T33" s="59"/>
      <c r="U33" s="60">
        <f t="shared" si="10"/>
        <v>-1</v>
      </c>
      <c r="V33" s="61">
        <f t="shared" si="11"/>
        <v>-1</v>
      </c>
      <c r="W33" s="61">
        <f t="shared" si="12"/>
        <v>-1</v>
      </c>
      <c r="X33" s="61">
        <f t="shared" si="13"/>
        <v>-1</v>
      </c>
      <c r="Y33" s="61">
        <f t="shared" si="14"/>
        <v>-1</v>
      </c>
      <c r="Z33" s="62">
        <f t="shared" si="15"/>
        <v>0</v>
      </c>
      <c r="AA33" s="8"/>
      <c r="AB33" s="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s="4" customFormat="1" ht="24.75" customHeight="1">
      <c r="A34" s="8"/>
      <c r="B34" s="50">
        <f t="shared" ref="B34:D34" si="17">B19</f>
        <v>0</v>
      </c>
      <c r="C34" s="50">
        <f t="shared" si="17"/>
        <v>0</v>
      </c>
      <c r="D34" s="50">
        <f t="shared" si="17"/>
        <v>0</v>
      </c>
      <c r="E34" s="66"/>
      <c r="F34" s="67"/>
      <c r="G34" s="67"/>
      <c r="H34" s="67"/>
      <c r="I34" s="67"/>
      <c r="J34" s="68"/>
      <c r="K34" s="69"/>
      <c r="L34" s="70"/>
      <c r="M34" s="70"/>
      <c r="N34" s="70"/>
      <c r="O34" s="70"/>
      <c r="P34" s="71"/>
      <c r="Q34" s="59"/>
      <c r="R34" s="59"/>
      <c r="S34" s="59"/>
      <c r="T34" s="59"/>
      <c r="U34" s="60">
        <f t="shared" si="10"/>
        <v>-1</v>
      </c>
      <c r="V34" s="61">
        <f t="shared" si="11"/>
        <v>-1</v>
      </c>
      <c r="W34" s="61">
        <f t="shared" si="12"/>
        <v>-1</v>
      </c>
      <c r="X34" s="61">
        <f t="shared" si="13"/>
        <v>-1</v>
      </c>
      <c r="Y34" s="61">
        <f t="shared" si="14"/>
        <v>-1</v>
      </c>
      <c r="Z34" s="62">
        <f t="shared" si="15"/>
        <v>0</v>
      </c>
      <c r="AA34" s="8"/>
      <c r="AB34" s="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s="4" customFormat="1" ht="24.75" customHeight="1">
      <c r="A35" s="8"/>
      <c r="B35" s="50">
        <f t="shared" ref="B35:D35" si="18">B20</f>
        <v>0</v>
      </c>
      <c r="C35" s="50">
        <f t="shared" si="18"/>
        <v>0</v>
      </c>
      <c r="D35" s="50">
        <f t="shared" si="18"/>
        <v>0</v>
      </c>
      <c r="E35" s="66"/>
      <c r="F35" s="67"/>
      <c r="G35" s="67"/>
      <c r="H35" s="67"/>
      <c r="I35" s="67"/>
      <c r="J35" s="68"/>
      <c r="K35" s="69"/>
      <c r="L35" s="70"/>
      <c r="M35" s="70"/>
      <c r="N35" s="70"/>
      <c r="O35" s="70"/>
      <c r="P35" s="71"/>
      <c r="Q35" s="59"/>
      <c r="R35" s="59"/>
      <c r="S35" s="59"/>
      <c r="T35" s="59"/>
      <c r="U35" s="60">
        <f t="shared" si="10"/>
        <v>-1</v>
      </c>
      <c r="V35" s="61">
        <f t="shared" si="11"/>
        <v>-1</v>
      </c>
      <c r="W35" s="61">
        <f t="shared" si="12"/>
        <v>-1</v>
      </c>
      <c r="X35" s="61">
        <f t="shared" si="13"/>
        <v>-1</v>
      </c>
      <c r="Y35" s="61">
        <f t="shared" si="14"/>
        <v>-1</v>
      </c>
      <c r="Z35" s="62">
        <f t="shared" si="15"/>
        <v>0</v>
      </c>
      <c r="AA35" s="8"/>
      <c r="AB35" s="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s="4" customFormat="1" ht="24.75" customHeight="1">
      <c r="A36" s="8"/>
      <c r="B36" s="50">
        <f t="shared" ref="B36:D36" si="19">B21</f>
        <v>0</v>
      </c>
      <c r="C36" s="50">
        <f t="shared" si="19"/>
        <v>0</v>
      </c>
      <c r="D36" s="50">
        <f t="shared" si="19"/>
        <v>0</v>
      </c>
      <c r="E36" s="66"/>
      <c r="F36" s="67"/>
      <c r="G36" s="67"/>
      <c r="H36" s="67"/>
      <c r="I36" s="67"/>
      <c r="J36" s="68"/>
      <c r="K36" s="69"/>
      <c r="L36" s="70"/>
      <c r="M36" s="70"/>
      <c r="N36" s="70"/>
      <c r="O36" s="70"/>
      <c r="P36" s="71"/>
      <c r="Q36" s="59"/>
      <c r="R36" s="59"/>
      <c r="S36" s="59"/>
      <c r="T36" s="59"/>
      <c r="U36" s="60">
        <f t="shared" si="10"/>
        <v>-1</v>
      </c>
      <c r="V36" s="61">
        <f t="shared" si="11"/>
        <v>-1</v>
      </c>
      <c r="W36" s="61">
        <f t="shared" si="12"/>
        <v>-1</v>
      </c>
      <c r="X36" s="61">
        <f t="shared" si="13"/>
        <v>-1</v>
      </c>
      <c r="Y36" s="61">
        <f t="shared" si="14"/>
        <v>-1</v>
      </c>
      <c r="Z36" s="62">
        <f t="shared" si="15"/>
        <v>0</v>
      </c>
      <c r="AA36" s="8"/>
      <c r="AB36" s="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s="4" customFormat="1" ht="24.75" customHeight="1">
      <c r="A37" s="8"/>
      <c r="B37" s="50">
        <f t="shared" ref="B37:D37" si="20">B22</f>
        <v>0</v>
      </c>
      <c r="C37" s="50">
        <f t="shared" si="20"/>
        <v>0</v>
      </c>
      <c r="D37" s="50">
        <f t="shared" si="20"/>
        <v>0</v>
      </c>
      <c r="E37" s="66"/>
      <c r="F37" s="67"/>
      <c r="G37" s="67"/>
      <c r="H37" s="67"/>
      <c r="I37" s="67"/>
      <c r="J37" s="68"/>
      <c r="K37" s="69"/>
      <c r="L37" s="70"/>
      <c r="M37" s="70"/>
      <c r="N37" s="70"/>
      <c r="O37" s="70"/>
      <c r="P37" s="71"/>
      <c r="Q37" s="59"/>
      <c r="R37" s="59"/>
      <c r="S37" s="59"/>
      <c r="T37" s="59"/>
      <c r="U37" s="60">
        <f t="shared" si="10"/>
        <v>-1</v>
      </c>
      <c r="V37" s="61">
        <f t="shared" si="11"/>
        <v>-1</v>
      </c>
      <c r="W37" s="61">
        <f t="shared" si="12"/>
        <v>-1</v>
      </c>
      <c r="X37" s="61">
        <f t="shared" si="13"/>
        <v>-1</v>
      </c>
      <c r="Y37" s="61">
        <f t="shared" si="14"/>
        <v>-1</v>
      </c>
      <c r="Z37" s="62">
        <f t="shared" si="15"/>
        <v>0</v>
      </c>
      <c r="AA37" s="8"/>
      <c r="AB37" s="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s="4" customFormat="1" ht="24.75" customHeight="1" thickBot="1">
      <c r="A38" s="8"/>
      <c r="B38" s="50">
        <f t="shared" ref="B38:D38" si="21">B23</f>
        <v>0</v>
      </c>
      <c r="C38" s="50">
        <f t="shared" si="21"/>
        <v>0</v>
      </c>
      <c r="D38" s="50">
        <f t="shared" si="21"/>
        <v>0</v>
      </c>
      <c r="E38" s="75"/>
      <c r="F38" s="76"/>
      <c r="G38" s="76"/>
      <c r="H38" s="76"/>
      <c r="I38" s="76"/>
      <c r="J38" s="77"/>
      <c r="K38" s="78"/>
      <c r="L38" s="79"/>
      <c r="M38" s="79"/>
      <c r="N38" s="79"/>
      <c r="O38" s="79"/>
      <c r="P38" s="80"/>
      <c r="Q38" s="59"/>
      <c r="R38" s="59"/>
      <c r="S38" s="59"/>
      <c r="T38" s="59"/>
      <c r="U38" s="81">
        <f t="shared" si="10"/>
        <v>-1</v>
      </c>
      <c r="V38" s="82">
        <f t="shared" si="11"/>
        <v>-1</v>
      </c>
      <c r="W38" s="82">
        <f t="shared" si="12"/>
        <v>-1</v>
      </c>
      <c r="X38" s="82">
        <f t="shared" si="13"/>
        <v>-1</v>
      </c>
      <c r="Y38" s="82">
        <f t="shared" si="14"/>
        <v>-1</v>
      </c>
      <c r="Z38" s="83">
        <f t="shared" si="15"/>
        <v>0</v>
      </c>
      <c r="AA38" s="8"/>
      <c r="AB38" s="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1:46" s="4" customFormat="1" ht="30" customHeight="1" thickBot="1">
      <c r="A39" s="84"/>
      <c r="B39" s="85" t="s">
        <v>61</v>
      </c>
      <c r="C39" s="86"/>
      <c r="D39" s="86"/>
      <c r="E39" s="87">
        <f>E24</f>
        <v>1</v>
      </c>
      <c r="F39" s="87">
        <f t="shared" ref="F39:O39" si="22">F24</f>
        <v>1</v>
      </c>
      <c r="G39" s="87">
        <f t="shared" si="22"/>
        <v>0.22222222222222221</v>
      </c>
      <c r="H39" s="87">
        <f t="shared" si="22"/>
        <v>0.33333333333333331</v>
      </c>
      <c r="I39" s="87">
        <f t="shared" si="22"/>
        <v>0.22222222222222221</v>
      </c>
      <c r="J39" s="87">
        <f t="shared" si="22"/>
        <v>0.9</v>
      </c>
      <c r="K39" s="87">
        <f t="shared" si="22"/>
        <v>0</v>
      </c>
      <c r="L39" s="87">
        <f t="shared" si="22"/>
        <v>0</v>
      </c>
      <c r="M39" s="87">
        <f t="shared" si="22"/>
        <v>0.77777777777777779</v>
      </c>
      <c r="N39" s="87">
        <f t="shared" si="22"/>
        <v>0.66666666666666663</v>
      </c>
      <c r="O39" s="87">
        <f t="shared" si="22"/>
        <v>0.77777777777777779</v>
      </c>
      <c r="P39" s="91">
        <v>0.41670000000000001</v>
      </c>
      <c r="Q39" s="92">
        <v>0.1</v>
      </c>
      <c r="R39" s="93">
        <v>0.1</v>
      </c>
      <c r="S39" s="93">
        <v>0.1</v>
      </c>
      <c r="T39" s="94">
        <v>0.1</v>
      </c>
      <c r="U39" s="95"/>
      <c r="V39" s="95"/>
      <c r="W39" s="95"/>
      <c r="X39" s="95"/>
      <c r="Y39" s="95"/>
      <c r="Z39" s="95"/>
      <c r="AA39" s="84"/>
      <c r="AB39" s="96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</row>
    <row r="40" spans="1:46" s="4" customFormat="1" ht="30" customHeight="1" thickBot="1">
      <c r="A40" s="84"/>
      <c r="B40" s="98"/>
      <c r="C40" s="99"/>
      <c r="D40" s="99"/>
      <c r="E40" s="100"/>
      <c r="F40" s="101"/>
      <c r="G40" s="102">
        <v>0.6</v>
      </c>
      <c r="H40" s="101"/>
      <c r="I40" s="101"/>
      <c r="J40" s="103"/>
      <c r="K40" s="102" t="s">
        <v>62</v>
      </c>
      <c r="L40" s="101"/>
      <c r="M40" s="101"/>
      <c r="N40" s="102">
        <v>0.6</v>
      </c>
      <c r="O40" s="101"/>
      <c r="P40" s="104"/>
      <c r="Q40" s="105">
        <v>0.1</v>
      </c>
      <c r="R40" s="106" t="s">
        <v>62</v>
      </c>
      <c r="S40" s="107">
        <v>0.3</v>
      </c>
      <c r="T40" s="108"/>
      <c r="U40" s="95"/>
      <c r="V40" s="95"/>
      <c r="W40" s="95"/>
      <c r="X40" s="95"/>
      <c r="Y40" s="95"/>
      <c r="Z40" s="95"/>
      <c r="AA40" s="84"/>
      <c r="AB40" s="96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</row>
    <row r="41" spans="1:46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</row>
    <row r="42" spans="1:46" s="4" customFormat="1" ht="31.5">
      <c r="A42" s="1"/>
      <c r="B42" s="109" t="s">
        <v>92</v>
      </c>
      <c r="C42" s="1"/>
      <c r="D42" s="1"/>
      <c r="E42" s="109" t="s">
        <v>83</v>
      </c>
      <c r="F42" s="1"/>
      <c r="G42" s="1"/>
      <c r="H42" s="1"/>
      <c r="I42" s="1"/>
      <c r="J42" s="1"/>
      <c r="K42" s="1"/>
      <c r="L42" s="1"/>
      <c r="M42" s="109" t="s">
        <v>64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4" customFormat="1" ht="15.7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2"/>
      <c r="N43" s="12"/>
      <c r="O43" s="12"/>
      <c r="P43" s="12"/>
      <c r="Q43" s="12"/>
      <c r="R43" s="1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6"/>
      <c r="AD43" s="6"/>
      <c r="AE43" s="6"/>
      <c r="AF43" s="6"/>
      <c r="AG43" s="6"/>
      <c r="AH43" s="6"/>
      <c r="AI43" s="6"/>
      <c r="AJ43" s="6"/>
    </row>
    <row r="44" spans="1:46" s="4" customFormat="1" ht="24.75" customHeight="1" thickBot="1">
      <c r="A44" s="8"/>
      <c r="B44" s="32" t="s">
        <v>20</v>
      </c>
      <c r="C44" s="33"/>
      <c r="D44" s="34"/>
      <c r="E44" s="35" t="s">
        <v>21</v>
      </c>
      <c r="F44" s="33"/>
      <c r="G44" s="33"/>
      <c r="H44" s="33"/>
      <c r="I44" s="33"/>
      <c r="J44" s="33"/>
      <c r="K44" s="36" t="s">
        <v>22</v>
      </c>
      <c r="L44" s="33"/>
      <c r="M44" s="33"/>
      <c r="N44" s="33"/>
      <c r="O44" s="33"/>
      <c r="P44" s="33"/>
      <c r="Q44" s="33"/>
      <c r="R44" s="33"/>
      <c r="S44" s="33"/>
      <c r="T44" s="34"/>
      <c r="U44" s="37" t="s">
        <v>23</v>
      </c>
      <c r="V44" s="33"/>
      <c r="W44" s="33"/>
      <c r="X44" s="33"/>
      <c r="Y44" s="33"/>
      <c r="Z44" s="34"/>
      <c r="AA44" s="8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s="4" customFormat="1" ht="24.75" customHeight="1" thickBot="1">
      <c r="A45" s="8"/>
      <c r="B45" s="40" t="s">
        <v>24</v>
      </c>
      <c r="C45" s="41" t="s">
        <v>25</v>
      </c>
      <c r="D45" s="42" t="s">
        <v>26</v>
      </c>
      <c r="E45" s="43" t="s">
        <v>27</v>
      </c>
      <c r="F45" s="44" t="s">
        <v>28</v>
      </c>
      <c r="G45" s="44" t="s">
        <v>29</v>
      </c>
      <c r="H45" s="44" t="s">
        <v>30</v>
      </c>
      <c r="I45" s="44" t="s">
        <v>31</v>
      </c>
      <c r="J45" s="45" t="s">
        <v>32</v>
      </c>
      <c r="K45" s="43" t="s">
        <v>27</v>
      </c>
      <c r="L45" s="44" t="s">
        <v>28</v>
      </c>
      <c r="M45" s="44" t="s">
        <v>29</v>
      </c>
      <c r="N45" s="44" t="s">
        <v>30</v>
      </c>
      <c r="O45" s="44" t="s">
        <v>31</v>
      </c>
      <c r="P45" s="46" t="s">
        <v>33</v>
      </c>
      <c r="Q45" s="47" t="s">
        <v>32</v>
      </c>
      <c r="R45" s="48" t="s">
        <v>34</v>
      </c>
      <c r="S45" s="48" t="s">
        <v>35</v>
      </c>
      <c r="T45" s="49" t="s">
        <v>36</v>
      </c>
      <c r="U45" s="43" t="s">
        <v>27</v>
      </c>
      <c r="V45" s="44" t="s">
        <v>28</v>
      </c>
      <c r="W45" s="44" t="s">
        <v>29</v>
      </c>
      <c r="X45" s="44" t="s">
        <v>30</v>
      </c>
      <c r="Y45" s="44" t="s">
        <v>31</v>
      </c>
      <c r="Z45" s="45" t="s">
        <v>32</v>
      </c>
      <c r="AA45" s="8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4" customFormat="1" ht="24.75" customHeight="1">
      <c r="A46" s="8"/>
      <c r="B46" s="50">
        <f>B31</f>
        <v>0</v>
      </c>
      <c r="C46" s="50">
        <f t="shared" ref="C46:D46" si="23">C31</f>
        <v>0</v>
      </c>
      <c r="D46" s="50">
        <f t="shared" si="23"/>
        <v>0</v>
      </c>
      <c r="E46" s="53"/>
      <c r="F46" s="54"/>
      <c r="G46" s="54"/>
      <c r="H46" s="54"/>
      <c r="I46" s="54"/>
      <c r="J46" s="55"/>
      <c r="K46" s="56"/>
      <c r="L46" s="57"/>
      <c r="M46" s="57"/>
      <c r="N46" s="57"/>
      <c r="O46" s="57"/>
      <c r="P46" s="58"/>
      <c r="Q46" s="59"/>
      <c r="R46" s="59"/>
      <c r="S46" s="59"/>
      <c r="T46" s="59"/>
      <c r="U46" s="60">
        <f>((((E46*$E$24)+((K46*$K$24))+((Q46*$Q$24)*$Q$25)+((R46*$R$24)+(S46*$S$24)+(T46*$T$24))*$S$25))-1)</f>
        <v>-1</v>
      </c>
      <c r="V46" s="61">
        <f>(((F46*$F$24)+((L46*$L$24)+((Q46*$Q$24)*$Q$25)+((R46*$R$24)+(S46*$S$24)+(T46*$T$24))*$S$25))-1)</f>
        <v>-1</v>
      </c>
      <c r="W46" s="61">
        <f>(((G46*$G$24)+((M46*$M$24)*$G$25)+((Q46*$Q$24)+((R46*$R$24)+(S46*$S$24)+(T46*$T$24)))))-1</f>
        <v>-1</v>
      </c>
      <c r="X46" s="61">
        <f>(((H46*$H$24)+((N46*$N$24)*$N$25)+((Q46*$Q$24))+((R46*$R$24)+(S46*$S$24)+(T46*$T$24))))-1</f>
        <v>-1</v>
      </c>
      <c r="Y46" s="61">
        <f>(((I46*$I$24)+((O46*$O$24)*$G$25)+((Q46*$Q$24))+((R46*$R$24)+(S46*$S$24)+(T46*$T$24))))-1</f>
        <v>-1</v>
      </c>
      <c r="Z46" s="62">
        <f>(((J46*$J$24)+((Q46*$Q$24)*$G$25)))</f>
        <v>0</v>
      </c>
      <c r="AA46" s="8"/>
      <c r="AB46" s="3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s="4" customFormat="1" ht="24.75" customHeight="1">
      <c r="A47" s="8"/>
      <c r="B47" s="50">
        <f t="shared" ref="B47:D47" si="24">B32</f>
        <v>0</v>
      </c>
      <c r="C47" s="50">
        <f t="shared" si="24"/>
        <v>0</v>
      </c>
      <c r="D47" s="50">
        <f t="shared" si="24"/>
        <v>0</v>
      </c>
      <c r="E47" s="66"/>
      <c r="F47" s="67"/>
      <c r="G47" s="67"/>
      <c r="H47" s="67"/>
      <c r="I47" s="67"/>
      <c r="J47" s="68"/>
      <c r="K47" s="69"/>
      <c r="L47" s="70"/>
      <c r="M47" s="70"/>
      <c r="N47" s="70"/>
      <c r="O47" s="70"/>
      <c r="P47" s="71"/>
      <c r="Q47" s="59"/>
      <c r="R47" s="59"/>
      <c r="S47" s="59"/>
      <c r="T47" s="59"/>
      <c r="U47" s="60">
        <f t="shared" ref="U47:U53" si="25">((((E47*$E$24)+((K47*$K$24))+((Q47*$Q$24)*$Q$25)+((R47*$R$24)+(S47*$S$24)+(T47*$T$24))*$S$25))-1)</f>
        <v>-1</v>
      </c>
      <c r="V47" s="61">
        <f t="shared" ref="V47:V53" si="26">(((F47*$F$24)+((L47*$L$24)+((Q47*$Q$24)*$Q$25)+((R47*$R$24)+(S47*$S$24)+(T47*$T$24))*$S$25))-1)</f>
        <v>-1</v>
      </c>
      <c r="W47" s="61">
        <f t="shared" ref="W47:W53" si="27">(((G47*$G$24)+((M47*$M$24)*$G$25)+((Q47*$Q$24)+((R47*$R$24)+(S47*$S$24)+(T47*$T$24)))))-1</f>
        <v>-1</v>
      </c>
      <c r="X47" s="61">
        <f t="shared" ref="X47:X53" si="28">(((H47*$H$24)+((N47*$N$24)*$N$25)+((Q47*$Q$24))+((R47*$R$24)+(S47*$S$24)+(T47*$T$24))))-1</f>
        <v>-1</v>
      </c>
      <c r="Y47" s="61">
        <f t="shared" ref="Y47:Y53" si="29">(((I47*$I$24)+((O47*$O$24)*$G$25)+((Q47*$Q$24))+((R47*$R$24)+(S47*$S$24)+(T47*$T$24))))-1</f>
        <v>-1</v>
      </c>
      <c r="Z47" s="62">
        <f t="shared" ref="Z47:Z53" si="30">(((J47*$J$24)+((Q47*$Q$24)*$G$25)))</f>
        <v>0</v>
      </c>
      <c r="AA47" s="8"/>
      <c r="AB47" s="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s="4" customFormat="1" ht="24.75" customHeight="1">
      <c r="A48" s="8"/>
      <c r="B48" s="50">
        <f t="shared" ref="B48:D48" si="31">B33</f>
        <v>0</v>
      </c>
      <c r="C48" s="50">
        <f t="shared" si="31"/>
        <v>0</v>
      </c>
      <c r="D48" s="50">
        <f t="shared" si="31"/>
        <v>0</v>
      </c>
      <c r="E48" s="66"/>
      <c r="F48" s="67"/>
      <c r="G48" s="67"/>
      <c r="H48" s="67"/>
      <c r="I48" s="67"/>
      <c r="J48" s="68"/>
      <c r="K48" s="69"/>
      <c r="L48" s="70"/>
      <c r="M48" s="70"/>
      <c r="N48" s="70"/>
      <c r="O48" s="70"/>
      <c r="P48" s="71"/>
      <c r="Q48" s="59"/>
      <c r="R48" s="59"/>
      <c r="S48" s="59"/>
      <c r="T48" s="59"/>
      <c r="U48" s="60">
        <f t="shared" si="25"/>
        <v>-1</v>
      </c>
      <c r="V48" s="61">
        <f t="shared" si="26"/>
        <v>-1</v>
      </c>
      <c r="W48" s="61">
        <f t="shared" si="27"/>
        <v>-1</v>
      </c>
      <c r="X48" s="61">
        <f t="shared" si="28"/>
        <v>-1</v>
      </c>
      <c r="Y48" s="61">
        <f t="shared" si="29"/>
        <v>-1</v>
      </c>
      <c r="Z48" s="62">
        <f t="shared" si="30"/>
        <v>0</v>
      </c>
      <c r="AA48" s="8"/>
      <c r="AB48" s="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s="4" customFormat="1" ht="24.75" customHeight="1">
      <c r="A49" s="8"/>
      <c r="B49" s="50">
        <f t="shared" ref="B49:D49" si="32">B34</f>
        <v>0</v>
      </c>
      <c r="C49" s="50">
        <f t="shared" si="32"/>
        <v>0</v>
      </c>
      <c r="D49" s="50">
        <f t="shared" si="32"/>
        <v>0</v>
      </c>
      <c r="E49" s="66"/>
      <c r="F49" s="67"/>
      <c r="G49" s="67"/>
      <c r="H49" s="67"/>
      <c r="I49" s="67"/>
      <c r="J49" s="68"/>
      <c r="K49" s="69"/>
      <c r="L49" s="70"/>
      <c r="M49" s="70"/>
      <c r="N49" s="70"/>
      <c r="O49" s="70"/>
      <c r="P49" s="71"/>
      <c r="Q49" s="59"/>
      <c r="R49" s="59"/>
      <c r="S49" s="59"/>
      <c r="T49" s="59"/>
      <c r="U49" s="60">
        <f t="shared" si="25"/>
        <v>-1</v>
      </c>
      <c r="V49" s="61">
        <f t="shared" si="26"/>
        <v>-1</v>
      </c>
      <c r="W49" s="61">
        <f t="shared" si="27"/>
        <v>-1</v>
      </c>
      <c r="X49" s="61">
        <f t="shared" si="28"/>
        <v>-1</v>
      </c>
      <c r="Y49" s="61">
        <f t="shared" si="29"/>
        <v>-1</v>
      </c>
      <c r="Z49" s="62">
        <f t="shared" si="30"/>
        <v>0</v>
      </c>
      <c r="AA49" s="8"/>
      <c r="AB49" s="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s="4" customFormat="1" ht="24.75" customHeight="1">
      <c r="A50" s="8"/>
      <c r="B50" s="50">
        <f t="shared" ref="B50:D50" si="33">B35</f>
        <v>0</v>
      </c>
      <c r="C50" s="50">
        <f t="shared" si="33"/>
        <v>0</v>
      </c>
      <c r="D50" s="50">
        <f t="shared" si="33"/>
        <v>0</v>
      </c>
      <c r="E50" s="66"/>
      <c r="F50" s="67"/>
      <c r="G50" s="67"/>
      <c r="H50" s="67"/>
      <c r="I50" s="67"/>
      <c r="J50" s="68"/>
      <c r="K50" s="69"/>
      <c r="L50" s="70"/>
      <c r="M50" s="70"/>
      <c r="N50" s="70"/>
      <c r="O50" s="70"/>
      <c r="P50" s="71"/>
      <c r="Q50" s="59"/>
      <c r="R50" s="59"/>
      <c r="S50" s="59"/>
      <c r="T50" s="59"/>
      <c r="U50" s="60">
        <f t="shared" si="25"/>
        <v>-1</v>
      </c>
      <c r="V50" s="61">
        <f t="shared" si="26"/>
        <v>-1</v>
      </c>
      <c r="W50" s="61">
        <f t="shared" si="27"/>
        <v>-1</v>
      </c>
      <c r="X50" s="61">
        <f t="shared" si="28"/>
        <v>-1</v>
      </c>
      <c r="Y50" s="61">
        <f t="shared" si="29"/>
        <v>-1</v>
      </c>
      <c r="Z50" s="62">
        <f t="shared" si="30"/>
        <v>0</v>
      </c>
      <c r="AA50" s="8"/>
      <c r="AB50" s="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s="4" customFormat="1" ht="24.75" customHeight="1">
      <c r="A51" s="8"/>
      <c r="B51" s="50">
        <f t="shared" ref="B51:D51" si="34">B36</f>
        <v>0</v>
      </c>
      <c r="C51" s="50">
        <f t="shared" si="34"/>
        <v>0</v>
      </c>
      <c r="D51" s="50">
        <f t="shared" si="34"/>
        <v>0</v>
      </c>
      <c r="E51" s="66"/>
      <c r="F51" s="67"/>
      <c r="G51" s="67"/>
      <c r="H51" s="67"/>
      <c r="I51" s="67"/>
      <c r="J51" s="68"/>
      <c r="K51" s="69"/>
      <c r="L51" s="70"/>
      <c r="M51" s="70"/>
      <c r="N51" s="70"/>
      <c r="O51" s="70"/>
      <c r="P51" s="71"/>
      <c r="Q51" s="59"/>
      <c r="R51" s="59"/>
      <c r="S51" s="59"/>
      <c r="T51" s="59"/>
      <c r="U51" s="60">
        <f t="shared" si="25"/>
        <v>-1</v>
      </c>
      <c r="V51" s="61">
        <f t="shared" si="26"/>
        <v>-1</v>
      </c>
      <c r="W51" s="61">
        <f t="shared" si="27"/>
        <v>-1</v>
      </c>
      <c r="X51" s="61">
        <f t="shared" si="28"/>
        <v>-1</v>
      </c>
      <c r="Y51" s="61">
        <f t="shared" si="29"/>
        <v>-1</v>
      </c>
      <c r="Z51" s="62">
        <f t="shared" si="30"/>
        <v>0</v>
      </c>
      <c r="AA51" s="8"/>
      <c r="AB51" s="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s="4" customFormat="1" ht="24.75" customHeight="1">
      <c r="A52" s="8"/>
      <c r="B52" s="50">
        <f t="shared" ref="B52:D52" si="35">B37</f>
        <v>0</v>
      </c>
      <c r="C52" s="50">
        <f t="shared" si="35"/>
        <v>0</v>
      </c>
      <c r="D52" s="50">
        <f t="shared" si="35"/>
        <v>0</v>
      </c>
      <c r="E52" s="66"/>
      <c r="F52" s="67"/>
      <c r="G52" s="67"/>
      <c r="H52" s="67"/>
      <c r="I52" s="67"/>
      <c r="J52" s="68"/>
      <c r="K52" s="69"/>
      <c r="L52" s="70"/>
      <c r="M52" s="70"/>
      <c r="N52" s="70"/>
      <c r="O52" s="70"/>
      <c r="P52" s="71"/>
      <c r="Q52" s="59"/>
      <c r="R52" s="59"/>
      <c r="S52" s="59"/>
      <c r="T52" s="59"/>
      <c r="U52" s="60">
        <f t="shared" si="25"/>
        <v>-1</v>
      </c>
      <c r="V52" s="61">
        <f t="shared" si="26"/>
        <v>-1</v>
      </c>
      <c r="W52" s="61">
        <f t="shared" si="27"/>
        <v>-1</v>
      </c>
      <c r="X52" s="61">
        <f t="shared" si="28"/>
        <v>-1</v>
      </c>
      <c r="Y52" s="61">
        <f t="shared" si="29"/>
        <v>-1</v>
      </c>
      <c r="Z52" s="62">
        <f t="shared" si="30"/>
        <v>0</v>
      </c>
      <c r="AA52" s="8"/>
      <c r="AB52" s="8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4" customFormat="1" ht="24.75" customHeight="1" thickBot="1">
      <c r="A53" s="8"/>
      <c r="B53" s="50">
        <f t="shared" ref="B53:D53" si="36">B38</f>
        <v>0</v>
      </c>
      <c r="C53" s="50">
        <f t="shared" si="36"/>
        <v>0</v>
      </c>
      <c r="D53" s="50">
        <f t="shared" si="36"/>
        <v>0</v>
      </c>
      <c r="E53" s="75"/>
      <c r="F53" s="76"/>
      <c r="G53" s="76"/>
      <c r="H53" s="76"/>
      <c r="I53" s="76"/>
      <c r="J53" s="77"/>
      <c r="K53" s="78"/>
      <c r="L53" s="79"/>
      <c r="M53" s="79"/>
      <c r="N53" s="79"/>
      <c r="O53" s="79"/>
      <c r="P53" s="80"/>
      <c r="Q53" s="59"/>
      <c r="R53" s="59"/>
      <c r="S53" s="59"/>
      <c r="T53" s="59"/>
      <c r="U53" s="81">
        <f t="shared" si="25"/>
        <v>-1</v>
      </c>
      <c r="V53" s="82">
        <f t="shared" si="26"/>
        <v>-1</v>
      </c>
      <c r="W53" s="82">
        <f t="shared" si="27"/>
        <v>-1</v>
      </c>
      <c r="X53" s="82">
        <f t="shared" si="28"/>
        <v>-1</v>
      </c>
      <c r="Y53" s="82">
        <f t="shared" si="29"/>
        <v>-1</v>
      </c>
      <c r="Z53" s="83">
        <f t="shared" si="30"/>
        <v>0</v>
      </c>
      <c r="AA53" s="8"/>
      <c r="AB53" s="8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s="4" customFormat="1" ht="30" customHeight="1" thickBot="1">
      <c r="A54" s="84"/>
      <c r="B54" s="85" t="s">
        <v>61</v>
      </c>
      <c r="C54" s="86"/>
      <c r="D54" s="86"/>
      <c r="E54" s="87">
        <f>E39</f>
        <v>1</v>
      </c>
      <c r="F54" s="87">
        <f t="shared" ref="F54:O54" si="37">F39</f>
        <v>1</v>
      </c>
      <c r="G54" s="87">
        <f t="shared" si="37"/>
        <v>0.22222222222222221</v>
      </c>
      <c r="H54" s="87">
        <f t="shared" si="37"/>
        <v>0.33333333333333331</v>
      </c>
      <c r="I54" s="87">
        <f t="shared" si="37"/>
        <v>0.22222222222222221</v>
      </c>
      <c r="J54" s="87">
        <f t="shared" si="37"/>
        <v>0.9</v>
      </c>
      <c r="K54" s="87">
        <f t="shared" si="37"/>
        <v>0</v>
      </c>
      <c r="L54" s="87">
        <f t="shared" si="37"/>
        <v>0</v>
      </c>
      <c r="M54" s="87">
        <f t="shared" si="37"/>
        <v>0.77777777777777779</v>
      </c>
      <c r="N54" s="87">
        <f t="shared" si="37"/>
        <v>0.66666666666666663</v>
      </c>
      <c r="O54" s="87">
        <f t="shared" si="37"/>
        <v>0.77777777777777779</v>
      </c>
      <c r="P54" s="91">
        <v>0.41670000000000001</v>
      </c>
      <c r="Q54" s="92">
        <v>0.1</v>
      </c>
      <c r="R54" s="93">
        <v>0.1</v>
      </c>
      <c r="S54" s="93">
        <v>0.1</v>
      </c>
      <c r="T54" s="94">
        <v>0.1</v>
      </c>
      <c r="U54" s="95"/>
      <c r="V54" s="95"/>
      <c r="W54" s="95"/>
      <c r="X54" s="95"/>
      <c r="Y54" s="95"/>
      <c r="Z54" s="95"/>
      <c r="AA54" s="84"/>
      <c r="AB54" s="96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</row>
    <row r="55" spans="1:46" s="4" customFormat="1" ht="30" customHeight="1" thickBot="1">
      <c r="A55" s="84"/>
      <c r="B55" s="98"/>
      <c r="C55" s="99"/>
      <c r="D55" s="99"/>
      <c r="E55" s="100"/>
      <c r="F55" s="101"/>
      <c r="G55" s="102">
        <v>0.6</v>
      </c>
      <c r="H55" s="101"/>
      <c r="I55" s="101"/>
      <c r="J55" s="103"/>
      <c r="K55" s="102" t="s">
        <v>62</v>
      </c>
      <c r="L55" s="101"/>
      <c r="M55" s="101"/>
      <c r="N55" s="102">
        <v>0.6</v>
      </c>
      <c r="O55" s="101"/>
      <c r="P55" s="104"/>
      <c r="Q55" s="105">
        <v>0.1</v>
      </c>
      <c r="R55" s="106" t="s">
        <v>62</v>
      </c>
      <c r="S55" s="107">
        <v>0.3</v>
      </c>
      <c r="T55" s="108"/>
      <c r="U55" s="95"/>
      <c r="V55" s="95"/>
      <c r="W55" s="95"/>
      <c r="X55" s="95"/>
      <c r="Y55" s="95"/>
      <c r="Z55" s="95"/>
      <c r="AA55" s="84"/>
      <c r="AB55" s="96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</row>
    <row r="56" spans="1:46" s="170" customFormat="1"/>
    <row r="57" spans="1:46" s="170" customFormat="1"/>
    <row r="58" spans="1:46" s="170" customFormat="1"/>
    <row r="59" spans="1:46" s="170" customFormat="1"/>
    <row r="60" spans="1:46" s="170" customFormat="1"/>
    <row r="61" spans="1:46" s="170" customFormat="1"/>
    <row r="62" spans="1:46" s="170" customFormat="1"/>
    <row r="63" spans="1:46" s="170" customFormat="1"/>
    <row r="64" spans="1:46" s="170" customFormat="1"/>
    <row r="65" s="170" customFormat="1"/>
    <row r="66" s="170" customFormat="1"/>
    <row r="67" s="170" customFormat="1"/>
    <row r="68" s="170" customFormat="1"/>
    <row r="69" s="170" customFormat="1"/>
    <row r="70" s="170" customFormat="1"/>
    <row r="71" s="170" customFormat="1"/>
    <row r="72" s="170" customFormat="1"/>
    <row r="73" s="170" customFormat="1"/>
    <row r="74" s="170" customFormat="1"/>
    <row r="75" s="170" customFormat="1"/>
    <row r="76" s="170" customFormat="1"/>
    <row r="77" s="170" customFormat="1"/>
    <row r="78" s="170" customFormat="1"/>
    <row r="79" s="170" customFormat="1"/>
    <row r="80" s="170" customFormat="1"/>
    <row r="81" s="170" customFormat="1"/>
    <row r="82" s="170" customFormat="1"/>
    <row r="83" s="170" customFormat="1"/>
    <row r="84" s="170" customFormat="1"/>
    <row r="85" s="170" customFormat="1"/>
    <row r="86" s="170" customFormat="1"/>
    <row r="87" s="170" customFormat="1"/>
    <row r="88" s="170" customFormat="1"/>
    <row r="89" s="170" customFormat="1"/>
    <row r="90" s="170" customFormat="1"/>
    <row r="91" s="170" customFormat="1"/>
    <row r="92" s="170" customFormat="1"/>
    <row r="93" s="170" customFormat="1"/>
    <row r="94" s="170" customFormat="1"/>
    <row r="95" s="170" customFormat="1"/>
    <row r="96" s="170" customFormat="1"/>
    <row r="97" s="170" customFormat="1"/>
    <row r="98" s="170" customFormat="1"/>
    <row r="99" s="170" customFormat="1"/>
    <row r="100" s="170" customFormat="1"/>
    <row r="101" s="170" customFormat="1"/>
    <row r="102" s="170" customFormat="1"/>
    <row r="103" s="170" customFormat="1"/>
    <row r="104" s="170" customFormat="1"/>
    <row r="105" s="170" customFormat="1"/>
    <row r="106" s="170" customFormat="1"/>
    <row r="107" s="170" customFormat="1"/>
    <row r="108" s="170" customFormat="1"/>
    <row r="109" s="170" customFormat="1"/>
    <row r="110" s="170" customFormat="1"/>
    <row r="111" s="170" customFormat="1"/>
    <row r="112" s="170" customFormat="1"/>
    <row r="113" s="170" customFormat="1"/>
    <row r="114" s="170" customFormat="1"/>
    <row r="115" s="170" customFormat="1"/>
    <row r="116" s="170" customFormat="1"/>
    <row r="117" s="170" customFormat="1"/>
    <row r="118" s="170" customFormat="1"/>
    <row r="119" s="170" customFormat="1"/>
    <row r="120" s="170" customFormat="1"/>
    <row r="121" s="170" customFormat="1"/>
    <row r="122" s="170" customFormat="1"/>
    <row r="123" s="170" customFormat="1"/>
    <row r="124" s="170" customFormat="1"/>
    <row r="125" s="170" customFormat="1"/>
    <row r="126" s="170" customFormat="1"/>
    <row r="127" s="170" customFormat="1"/>
    <row r="128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70" customFormat="1"/>
    <row r="148" s="170" customFormat="1"/>
    <row r="149" s="170" customFormat="1"/>
    <row r="150" s="170" customFormat="1"/>
    <row r="151" s="170" customFormat="1"/>
    <row r="152" s="170" customFormat="1"/>
    <row r="153" s="170" customFormat="1"/>
    <row r="154" s="170" customFormat="1"/>
    <row r="155" s="170" customFormat="1"/>
    <row r="156" s="170" customFormat="1"/>
    <row r="157" s="170" customFormat="1"/>
    <row r="158" s="170" customFormat="1"/>
    <row r="159" s="170" customFormat="1"/>
    <row r="160" s="170" customFormat="1"/>
    <row r="161" s="170" customFormat="1"/>
    <row r="162" s="170" customFormat="1"/>
    <row r="163" s="170" customFormat="1"/>
    <row r="164" s="170" customFormat="1"/>
    <row r="165" s="170" customFormat="1"/>
    <row r="166" s="170" customFormat="1"/>
    <row r="167" s="170" customFormat="1"/>
    <row r="168" s="170" customFormat="1"/>
  </sheetData>
  <mergeCells count="16">
    <mergeCell ref="E44:J44"/>
    <mergeCell ref="K44:T44"/>
    <mergeCell ref="U44:Z44"/>
    <mergeCell ref="B54:D55"/>
    <mergeCell ref="T6:U6"/>
    <mergeCell ref="B29:D29"/>
    <mergeCell ref="E29:J29"/>
    <mergeCell ref="K29:T29"/>
    <mergeCell ref="U29:Z29"/>
    <mergeCell ref="B39:D40"/>
    <mergeCell ref="B14:D14"/>
    <mergeCell ref="E14:J14"/>
    <mergeCell ref="K14:T14"/>
    <mergeCell ref="U14:Z14"/>
    <mergeCell ref="B24:D25"/>
    <mergeCell ref="B44:D44"/>
  </mergeCells>
  <conditionalFormatting sqref="U16:Z23">
    <cfRule type="cellIs" dxfId="20" priority="15" operator="lessThan">
      <formula>0</formula>
    </cfRule>
    <cfRule type="cellIs" dxfId="19" priority="16" operator="greaterThan">
      <formula>0</formula>
    </cfRule>
    <cfRule type="cellIs" dxfId="18" priority="17" operator="lessThan">
      <formula>0</formula>
    </cfRule>
    <cfRule type="cellIs" dxfId="17" priority="19" operator="equal">
      <formula>$Z$16</formula>
    </cfRule>
    <cfRule type="cellIs" dxfId="16" priority="20" operator="equal">
      <formula>-1</formula>
    </cfRule>
    <cfRule type="cellIs" dxfId="15" priority="21" operator="equal">
      <formula>$U$16</formula>
    </cfRule>
  </conditionalFormatting>
  <conditionalFormatting sqref="V16:Y23">
    <cfRule type="cellIs" dxfId="14" priority="18" operator="lessThan">
      <formula>0</formula>
    </cfRule>
  </conditionalFormatting>
  <conditionalFormatting sqref="U31:Z38">
    <cfRule type="cellIs" dxfId="13" priority="8" operator="lessThan">
      <formula>0</formula>
    </cfRule>
    <cfRule type="cellIs" dxfId="12" priority="9" operator="greaterThan">
      <formula>0</formula>
    </cfRule>
    <cfRule type="cellIs" dxfId="11" priority="10" operator="lessThan">
      <formula>0</formula>
    </cfRule>
    <cfRule type="cellIs" dxfId="10" priority="12" operator="equal">
      <formula>$Z$16</formula>
    </cfRule>
    <cfRule type="cellIs" dxfId="9" priority="13" operator="equal">
      <formula>-1</formula>
    </cfRule>
    <cfRule type="cellIs" dxfId="8" priority="14" operator="equal">
      <formula>$U$16</formula>
    </cfRule>
  </conditionalFormatting>
  <conditionalFormatting sqref="V31:Y38">
    <cfRule type="cellIs" dxfId="7" priority="11" operator="lessThan">
      <formula>0</formula>
    </cfRule>
  </conditionalFormatting>
  <conditionalFormatting sqref="U46:Z53">
    <cfRule type="cellIs" dxfId="6" priority="1" operator="lessThan">
      <formula>0</formula>
    </cfRule>
    <cfRule type="cellIs" dxfId="5" priority="2" operator="greaterThan">
      <formula>0</formula>
    </cfRule>
    <cfRule type="cellIs" dxfId="4" priority="3" operator="lessThan">
      <formula>0</formula>
    </cfRule>
    <cfRule type="cellIs" dxfId="3" priority="5" operator="equal">
      <formula>$Z$16</formula>
    </cfRule>
    <cfRule type="cellIs" dxfId="2" priority="6" operator="equal">
      <formula>-1</formula>
    </cfRule>
    <cfRule type="cellIs" dxfId="1" priority="7" operator="equal">
      <formula>$U$16</formula>
    </cfRule>
  </conditionalFormatting>
  <conditionalFormatting sqref="V46:Y53">
    <cfRule type="cellIs" dxfId="0" priority="4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0"/>
  <sheetViews>
    <sheetView zoomScale="60" zoomScaleNormal="60" workbookViewId="0">
      <selection activeCell="O20" sqref="O20"/>
    </sheetView>
  </sheetViews>
  <sheetFormatPr baseColWidth="10" defaultRowHeight="15"/>
  <cols>
    <col min="1" max="1" width="11.42578125" style="180"/>
    <col min="2" max="2" width="15.28515625" customWidth="1"/>
    <col min="3" max="3" width="16.7109375" customWidth="1"/>
    <col min="4" max="4" width="17.5703125" customWidth="1"/>
    <col min="8" max="8" width="16" customWidth="1"/>
    <col min="16" max="16" width="1.42578125" customWidth="1"/>
    <col min="17" max="17" width="12.28515625" customWidth="1"/>
    <col min="18" max="18" width="20.7109375" customWidth="1"/>
    <col min="19" max="19" width="15.28515625" customWidth="1"/>
    <col min="23" max="23" width="12.5703125" customWidth="1"/>
    <col min="24" max="24" width="14.5703125" customWidth="1"/>
    <col min="25" max="25" width="15.28515625" customWidth="1"/>
    <col min="27" max="28" width="11.42578125" style="180"/>
  </cols>
  <sheetData>
    <row r="1" spans="1:46" s="175" customFormat="1" ht="31.5">
      <c r="A1" s="172"/>
      <c r="B1" s="181" t="s">
        <v>84</v>
      </c>
      <c r="C1" s="172"/>
      <c r="D1" s="172"/>
      <c r="E1" s="181" t="s">
        <v>82</v>
      </c>
      <c r="F1" s="172"/>
      <c r="G1" s="172"/>
      <c r="H1" s="172"/>
      <c r="I1" s="172"/>
      <c r="J1" s="172"/>
      <c r="K1" s="172"/>
      <c r="L1" s="172"/>
      <c r="M1" s="173" t="s">
        <v>2</v>
      </c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46" s="175" customForma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</row>
    <row r="3" spans="1:46" s="175" customFormat="1" ht="32.25" thickBot="1">
      <c r="A3" s="167"/>
      <c r="B3" s="177" t="s">
        <v>65</v>
      </c>
      <c r="C3" s="167"/>
      <c r="D3" s="167"/>
      <c r="E3" s="167"/>
      <c r="F3" s="172" t="s">
        <v>4</v>
      </c>
      <c r="G3" s="172"/>
      <c r="H3" s="172"/>
      <c r="I3" s="172"/>
      <c r="J3" s="172"/>
      <c r="K3" s="172"/>
      <c r="L3" s="172"/>
      <c r="M3" s="17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</row>
    <row r="4" spans="1:46" s="4" customFormat="1" ht="19.5" customHeight="1" thickBot="1">
      <c r="A4" s="168"/>
      <c r="B4" s="168"/>
      <c r="C4" s="168"/>
      <c r="D4" s="110" t="s">
        <v>65</v>
      </c>
      <c r="E4" s="111"/>
      <c r="F4" s="112" t="s">
        <v>66</v>
      </c>
      <c r="G4" s="112"/>
      <c r="H4" s="112"/>
      <c r="I4" s="113"/>
      <c r="J4" s="114"/>
      <c r="K4" s="115" t="s">
        <v>5</v>
      </c>
      <c r="L4" s="11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78"/>
      <c r="AB4" s="178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4" customFormat="1" ht="33.75" customHeight="1">
      <c r="A5" s="168"/>
      <c r="B5" s="168"/>
      <c r="C5" s="168"/>
      <c r="D5" s="116" t="s">
        <v>67</v>
      </c>
      <c r="E5" s="117"/>
      <c r="F5" s="117" t="s">
        <v>7</v>
      </c>
      <c r="G5" s="117" t="s">
        <v>68</v>
      </c>
      <c r="H5" s="118" t="s">
        <v>69</v>
      </c>
      <c r="I5" s="119" t="s">
        <v>70</v>
      </c>
      <c r="J5" s="120" t="s">
        <v>71</v>
      </c>
      <c r="K5" s="119" t="s">
        <v>11</v>
      </c>
      <c r="L5" s="121" t="s">
        <v>12</v>
      </c>
      <c r="M5" s="168"/>
      <c r="N5" s="168"/>
      <c r="O5" s="168"/>
      <c r="P5" s="168"/>
      <c r="Q5" s="168"/>
      <c r="R5" s="168"/>
      <c r="S5" s="168"/>
      <c r="T5" s="178"/>
      <c r="U5" s="186"/>
      <c r="V5" s="186"/>
      <c r="W5" s="178"/>
      <c r="X5" s="178"/>
      <c r="Y5" s="178"/>
      <c r="Z5" s="178"/>
      <c r="AA5" s="178"/>
      <c r="AB5" s="178"/>
      <c r="AC5" s="39"/>
      <c r="AD5" s="39"/>
      <c r="AE5" s="39"/>
      <c r="AF5" s="39"/>
      <c r="AG5" s="39"/>
      <c r="AH5" s="39"/>
      <c r="AI5" s="39"/>
      <c r="AJ5" s="39"/>
      <c r="AK5" s="39"/>
    </row>
    <row r="6" spans="1:46" s="4" customFormat="1" ht="23.25" customHeight="1">
      <c r="A6" s="168"/>
      <c r="B6" s="168"/>
      <c r="C6" s="168"/>
      <c r="D6" s="122" t="s">
        <v>72</v>
      </c>
      <c r="E6" s="123"/>
      <c r="F6" s="124">
        <v>231</v>
      </c>
      <c r="G6" s="125">
        <v>11</v>
      </c>
      <c r="H6" s="126">
        <v>0</v>
      </c>
      <c r="I6" s="127">
        <v>3</v>
      </c>
      <c r="J6" s="128">
        <v>8</v>
      </c>
      <c r="K6" s="25">
        <f>+I6/G6</f>
        <v>0.27272727272727271</v>
      </c>
      <c r="L6" s="129">
        <f>+J6/G6</f>
        <v>0.72727272727272729</v>
      </c>
      <c r="M6" s="168"/>
      <c r="N6" s="168"/>
      <c r="O6" s="168"/>
      <c r="P6" s="168"/>
      <c r="Q6" s="168"/>
      <c r="R6" s="168"/>
      <c r="S6" s="168"/>
      <c r="T6" s="178"/>
      <c r="U6" s="178"/>
      <c r="V6" s="178"/>
      <c r="W6" s="178"/>
      <c r="X6" s="178"/>
      <c r="Y6" s="178"/>
      <c r="Z6" s="178"/>
      <c r="AA6" s="178"/>
      <c r="AB6" s="178"/>
      <c r="AC6" s="39"/>
      <c r="AD6" s="39"/>
      <c r="AE6" s="39"/>
      <c r="AF6" s="39"/>
      <c r="AG6" s="39"/>
      <c r="AH6" s="39"/>
      <c r="AI6" s="39"/>
      <c r="AJ6" s="39"/>
      <c r="AK6" s="39"/>
    </row>
    <row r="7" spans="1:46" s="4" customFormat="1" ht="17.25" customHeight="1">
      <c r="A7" s="168"/>
      <c r="B7" s="168"/>
      <c r="C7" s="168"/>
      <c r="D7" s="122" t="s">
        <v>73</v>
      </c>
      <c r="E7" s="123"/>
      <c r="F7" s="124">
        <v>126</v>
      </c>
      <c r="G7" s="125">
        <v>6</v>
      </c>
      <c r="H7" s="126">
        <v>0</v>
      </c>
      <c r="I7" s="127">
        <v>2</v>
      </c>
      <c r="J7" s="128">
        <v>4</v>
      </c>
      <c r="K7" s="25">
        <f>+I7/G7</f>
        <v>0.33333333333333331</v>
      </c>
      <c r="L7" s="129">
        <f>+J7/G7</f>
        <v>0.66666666666666663</v>
      </c>
      <c r="M7" s="168"/>
      <c r="N7" s="168"/>
      <c r="O7" s="168"/>
      <c r="P7" s="168"/>
      <c r="Q7" s="168"/>
      <c r="R7" s="168"/>
      <c r="S7" s="168"/>
      <c r="T7" s="178"/>
      <c r="U7" s="178"/>
      <c r="V7" s="178"/>
      <c r="W7" s="178"/>
      <c r="X7" s="178"/>
      <c r="Y7" s="178"/>
      <c r="Z7" s="178"/>
      <c r="AA7" s="178"/>
      <c r="AB7" s="178"/>
      <c r="AC7" s="39"/>
      <c r="AD7" s="39"/>
      <c r="AE7" s="39"/>
      <c r="AF7" s="39"/>
      <c r="AG7" s="39"/>
      <c r="AH7" s="39"/>
      <c r="AI7" s="39"/>
      <c r="AJ7" s="39"/>
      <c r="AK7" s="39"/>
    </row>
    <row r="8" spans="1:46" s="4" customFormat="1" ht="19.5" customHeight="1">
      <c r="A8" s="168"/>
      <c r="B8" s="168"/>
      <c r="C8" s="168"/>
      <c r="D8" s="122" t="s">
        <v>74</v>
      </c>
      <c r="E8" s="123"/>
      <c r="F8" s="124">
        <v>126</v>
      </c>
      <c r="G8" s="125">
        <v>6</v>
      </c>
      <c r="H8" s="126">
        <v>0</v>
      </c>
      <c r="I8" s="127">
        <v>6</v>
      </c>
      <c r="J8" s="128">
        <v>0</v>
      </c>
      <c r="K8" s="25">
        <f>+I8/G8</f>
        <v>1</v>
      </c>
      <c r="L8" s="129">
        <v>0</v>
      </c>
      <c r="M8" s="168"/>
      <c r="N8" s="168"/>
      <c r="O8" s="168"/>
      <c r="P8" s="168"/>
      <c r="Q8" s="168"/>
      <c r="R8" s="168"/>
      <c r="S8" s="168"/>
      <c r="T8" s="178"/>
      <c r="U8" s="178"/>
      <c r="V8" s="178"/>
      <c r="W8" s="178"/>
      <c r="X8" s="178"/>
      <c r="Y8" s="178"/>
      <c r="Z8" s="178"/>
      <c r="AA8" s="178"/>
      <c r="AB8" s="178"/>
      <c r="AC8" s="39"/>
      <c r="AD8" s="39"/>
      <c r="AE8" s="39"/>
      <c r="AF8" s="39"/>
      <c r="AG8" s="39"/>
      <c r="AH8" s="39"/>
      <c r="AI8" s="39"/>
      <c r="AJ8" s="39"/>
      <c r="AK8" s="39"/>
    </row>
    <row r="9" spans="1:46" s="4" customFormat="1" ht="17.25" customHeight="1">
      <c r="A9" s="168"/>
      <c r="B9" s="168"/>
      <c r="C9" s="168"/>
      <c r="D9" s="122" t="s">
        <v>75</v>
      </c>
      <c r="E9" s="123"/>
      <c r="F9" s="124">
        <v>84</v>
      </c>
      <c r="G9" s="125">
        <v>4</v>
      </c>
      <c r="H9" s="126">
        <v>0</v>
      </c>
      <c r="I9" s="127">
        <v>4</v>
      </c>
      <c r="J9" s="128">
        <v>0</v>
      </c>
      <c r="K9" s="25">
        <f>+I9/G9</f>
        <v>1</v>
      </c>
      <c r="L9" s="129">
        <v>0</v>
      </c>
      <c r="M9" s="168"/>
      <c r="N9" s="168"/>
      <c r="O9" s="168"/>
      <c r="P9" s="168"/>
      <c r="Q9" s="168"/>
      <c r="R9" s="168"/>
      <c r="S9" s="168"/>
      <c r="T9" s="178"/>
      <c r="U9" s="178"/>
      <c r="V9" s="178"/>
      <c r="W9" s="178"/>
      <c r="X9" s="178"/>
      <c r="Y9" s="178"/>
      <c r="Z9" s="178"/>
      <c r="AA9" s="178"/>
      <c r="AB9" s="178"/>
      <c r="AC9" s="39"/>
      <c r="AD9" s="39"/>
      <c r="AE9" s="39"/>
      <c r="AF9" s="39"/>
      <c r="AG9" s="39"/>
      <c r="AH9" s="39"/>
      <c r="AI9" s="39"/>
      <c r="AJ9" s="39"/>
      <c r="AK9" s="39"/>
    </row>
    <row r="10" spans="1:46" s="4" customFormat="1" ht="19.5" customHeight="1">
      <c r="A10" s="168"/>
      <c r="B10" s="168"/>
      <c r="C10" s="168"/>
      <c r="D10" s="122" t="s">
        <v>76</v>
      </c>
      <c r="E10" s="123"/>
      <c r="F10" s="124">
        <v>410</v>
      </c>
      <c r="G10" s="125">
        <v>0</v>
      </c>
      <c r="H10" s="126">
        <v>0</v>
      </c>
      <c r="I10" s="127">
        <v>0</v>
      </c>
      <c r="J10" s="128">
        <v>0</v>
      </c>
      <c r="K10" s="25"/>
      <c r="L10" s="129"/>
      <c r="M10" s="168"/>
      <c r="N10" s="168"/>
      <c r="O10" s="168"/>
      <c r="P10" s="168"/>
      <c r="Q10" s="168"/>
      <c r="R10" s="168"/>
      <c r="S10" s="168"/>
      <c r="T10" s="178"/>
      <c r="U10" s="178"/>
      <c r="V10" s="178"/>
      <c r="W10" s="178"/>
      <c r="X10" s="178"/>
      <c r="Y10" s="178"/>
      <c r="Z10" s="178"/>
      <c r="AA10" s="178"/>
      <c r="AB10" s="178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46" s="4" customFormat="1" ht="19.5" customHeight="1">
      <c r="A11" s="168"/>
      <c r="B11" s="168"/>
      <c r="C11" s="168"/>
      <c r="D11" s="122" t="s">
        <v>77</v>
      </c>
      <c r="E11" s="123"/>
      <c r="F11" s="124">
        <v>63</v>
      </c>
      <c r="G11" s="125">
        <v>3</v>
      </c>
      <c r="H11" s="126">
        <v>0</v>
      </c>
      <c r="I11" s="127">
        <v>3</v>
      </c>
      <c r="J11" s="128">
        <v>0</v>
      </c>
      <c r="K11" s="25">
        <f>+I11/G11</f>
        <v>1</v>
      </c>
      <c r="L11" s="129">
        <v>0</v>
      </c>
      <c r="M11" s="168"/>
      <c r="N11" s="168"/>
      <c r="O11" s="168"/>
      <c r="P11" s="168"/>
      <c r="Q11" s="168"/>
      <c r="R11" s="168"/>
      <c r="S11" s="168"/>
      <c r="T11" s="178"/>
      <c r="U11" s="178"/>
      <c r="V11" s="178"/>
      <c r="W11" s="178"/>
      <c r="X11" s="178"/>
      <c r="Y11" s="178"/>
      <c r="Z11" s="178"/>
      <c r="AA11" s="178"/>
      <c r="AB11" s="178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46" s="4" customFormat="1" ht="19.5" customHeight="1" thickBot="1">
      <c r="A12" s="168"/>
      <c r="B12" s="168"/>
      <c r="C12" s="168"/>
      <c r="D12" s="130" t="s">
        <v>18</v>
      </c>
      <c r="E12" s="131"/>
      <c r="F12" s="132">
        <f>SUM(F6:F11)</f>
        <v>1040</v>
      </c>
      <c r="G12" s="132">
        <f t="shared" ref="G12:J12" si="0">SUM(G6:G11)</f>
        <v>30</v>
      </c>
      <c r="H12" s="133">
        <f t="shared" si="0"/>
        <v>0</v>
      </c>
      <c r="I12" s="134">
        <f t="shared" si="0"/>
        <v>18</v>
      </c>
      <c r="J12" s="135">
        <f t="shared" si="0"/>
        <v>12</v>
      </c>
      <c r="K12" s="136"/>
      <c r="L12" s="137"/>
      <c r="M12" s="168"/>
      <c r="N12" s="168"/>
      <c r="O12" s="168"/>
      <c r="P12" s="168"/>
      <c r="Q12" s="168"/>
      <c r="R12" s="168"/>
      <c r="S12" s="168"/>
      <c r="T12" s="178"/>
      <c r="U12" s="178"/>
      <c r="V12" s="178"/>
      <c r="W12" s="178"/>
      <c r="X12" s="178"/>
      <c r="Y12" s="178"/>
      <c r="Z12" s="178"/>
      <c r="AA12" s="178"/>
      <c r="AB12" s="178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46" s="4" customFormat="1" ht="15.75" thickBo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4" customFormat="1" ht="24.75" customHeight="1" thickBot="1">
      <c r="A14" s="168"/>
      <c r="B14" s="32" t="s">
        <v>20</v>
      </c>
      <c r="C14" s="33"/>
      <c r="D14" s="33"/>
      <c r="E14" s="138" t="s">
        <v>21</v>
      </c>
      <c r="F14" s="139"/>
      <c r="G14" s="139"/>
      <c r="H14" s="139"/>
      <c r="I14" s="139"/>
      <c r="J14" s="140"/>
      <c r="K14" s="141" t="s">
        <v>22</v>
      </c>
      <c r="L14" s="139"/>
      <c r="M14" s="139"/>
      <c r="N14" s="139"/>
      <c r="O14" s="139"/>
      <c r="P14" s="139"/>
      <c r="Q14" s="139"/>
      <c r="R14" s="139"/>
      <c r="S14" s="139"/>
      <c r="T14" s="140"/>
      <c r="U14" s="142" t="s">
        <v>23</v>
      </c>
      <c r="V14" s="33"/>
      <c r="W14" s="33"/>
      <c r="X14" s="33"/>
      <c r="Y14" s="33"/>
      <c r="Z14" s="34"/>
      <c r="AA14" s="168"/>
      <c r="AB14" s="16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s="4" customFormat="1" ht="24.75" customHeight="1" thickBot="1">
      <c r="A15" s="168"/>
      <c r="B15" s="40" t="s">
        <v>24</v>
      </c>
      <c r="C15" s="41" t="s">
        <v>25</v>
      </c>
      <c r="D15" s="143" t="s">
        <v>26</v>
      </c>
      <c r="E15" s="144" t="s">
        <v>77</v>
      </c>
      <c r="F15" s="47" t="s">
        <v>78</v>
      </c>
      <c r="G15" s="47" t="s">
        <v>79</v>
      </c>
      <c r="H15" s="47" t="s">
        <v>80</v>
      </c>
      <c r="I15" s="47" t="s">
        <v>81</v>
      </c>
      <c r="J15" s="145" t="s">
        <v>32</v>
      </c>
      <c r="K15" s="144" t="s">
        <v>77</v>
      </c>
      <c r="L15" s="47" t="s">
        <v>78</v>
      </c>
      <c r="M15" s="47" t="s">
        <v>79</v>
      </c>
      <c r="N15" s="47" t="s">
        <v>80</v>
      </c>
      <c r="O15" s="47" t="s">
        <v>81</v>
      </c>
      <c r="P15" s="171" t="s">
        <v>62</v>
      </c>
      <c r="Q15" s="47" t="s">
        <v>32</v>
      </c>
      <c r="R15" s="48" t="s">
        <v>34</v>
      </c>
      <c r="S15" s="48" t="s">
        <v>35</v>
      </c>
      <c r="T15" s="146" t="s">
        <v>36</v>
      </c>
      <c r="U15" s="43" t="s">
        <v>77</v>
      </c>
      <c r="V15" s="44" t="s">
        <v>78</v>
      </c>
      <c r="W15" s="44" t="s">
        <v>79</v>
      </c>
      <c r="X15" s="44" t="s">
        <v>80</v>
      </c>
      <c r="Y15" s="44" t="s">
        <v>81</v>
      </c>
      <c r="Z15" s="45" t="s">
        <v>32</v>
      </c>
      <c r="AA15" s="168"/>
      <c r="AB15" s="16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s="4" customFormat="1" ht="24.75" customHeight="1">
      <c r="A16" s="168"/>
      <c r="B16" s="50">
        <f>'PROYECTO II - 1º CURSO'!B16</f>
        <v>0</v>
      </c>
      <c r="C16" s="50">
        <f>'PROYECTO II - 1º CURSO'!C16</f>
        <v>0</v>
      </c>
      <c r="D16" s="50">
        <f>'PROYECTO II - 1º CURSO'!D16</f>
        <v>0</v>
      </c>
      <c r="E16" s="148"/>
      <c r="F16" s="149"/>
      <c r="G16" s="149"/>
      <c r="H16" s="149"/>
      <c r="I16" s="149"/>
      <c r="J16" s="150"/>
      <c r="K16" s="151"/>
      <c r="L16" s="59"/>
      <c r="M16" s="59"/>
      <c r="N16" s="59"/>
      <c r="O16" s="59"/>
      <c r="P16" s="152"/>
      <c r="Q16" s="59"/>
      <c r="R16" s="59"/>
      <c r="S16" s="59"/>
      <c r="T16" s="153"/>
      <c r="U16" s="60">
        <f>((((E16*$E$24)+((K16*$K$24))+((Q16*$Q$24)*$Q$25)+((R16*$R$24)+(S16*$S$24)+(T16*$T$24))*$S$25))-1)</f>
        <v>-1</v>
      </c>
      <c r="V16" s="61">
        <f>(((F16*$F$24)+((L16*$L$24)+((Q16*$Q$24)*$Q$25)+((R16*$R$24)+(S16*$S$24)+(T16*$T$24))*$S$25))-1)</f>
        <v>-1</v>
      </c>
      <c r="W16" s="61">
        <f>(((G16*$G$24)+((M16*$M$24)*$G$25)+((Q16*$Q$24)+((R16*$R$24)+(S16*$S$24)+(T16*$T$24)))))-1</f>
        <v>-1</v>
      </c>
      <c r="X16" s="61">
        <f t="shared" ref="X16:X23" si="1">(((H16*$H$24)+((N16*$N$24)*$N$25)+((Q16*$Q$24))+((R16*$R$24)+(S16*$S$24)+(T16*$T$24))))-1</f>
        <v>-1</v>
      </c>
      <c r="Y16" s="61">
        <f t="shared" ref="Y16:Y23" si="2">(((I16*$I$24)+((O16*$O$24)*$G$25)+((Q16*$Q$24))+((R16*$R$24)+(S16*$S$24)+(T16*$T$24))))-1</f>
        <v>-1</v>
      </c>
      <c r="Z16" s="62">
        <f t="shared" ref="Z16:Z23" si="3">(((J16*$J$24)+((Q16*$Q$24)*$G$25)))</f>
        <v>0</v>
      </c>
      <c r="AA16" s="168"/>
      <c r="AB16" s="16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s="4" customFormat="1" ht="24.75" customHeight="1">
      <c r="A17" s="168"/>
      <c r="B17" s="50">
        <f>'PROYECTO II - 1º CURSO'!B17</f>
        <v>0</v>
      </c>
      <c r="C17" s="50">
        <f>'PROYECTO II - 1º CURSO'!C17</f>
        <v>0</v>
      </c>
      <c r="D17" s="50">
        <f>'PROYECTO II - 1º CURSO'!D17</f>
        <v>0</v>
      </c>
      <c r="E17" s="154"/>
      <c r="F17" s="149"/>
      <c r="G17" s="149"/>
      <c r="H17" s="149"/>
      <c r="I17" s="149"/>
      <c r="J17" s="150"/>
      <c r="K17" s="155"/>
      <c r="L17" s="59"/>
      <c r="M17" s="59"/>
      <c r="N17" s="59"/>
      <c r="O17" s="59"/>
      <c r="P17" s="152"/>
      <c r="Q17" s="59"/>
      <c r="R17" s="59"/>
      <c r="S17" s="59"/>
      <c r="T17" s="153"/>
      <c r="U17" s="60">
        <f t="shared" ref="U17:U23" si="4">((((E17*$E$24)+((K17*$K$24))+((Q17*$Q$24)*$Q$25)+((R17*$R$24)+(S17*$S$24)+(T17*$T$24))*$S$25))-1)</f>
        <v>-1</v>
      </c>
      <c r="V17" s="61">
        <f t="shared" ref="V17:V23" si="5">(((F17*$F$24)+((L17*$L$24)+((Q17*$Q$24)*$Q$25)+((R17*$R$24)+(S17*$S$24)+(T17*$T$24))*$S$25))-1)</f>
        <v>-1</v>
      </c>
      <c r="W17" s="61">
        <f t="shared" ref="W17:W23" si="6">(((G17*$G$24)+((M17*$M$24)*$G$25)+((Q17*$Q$24)+((R17*$R$24)+(S17*$S$24)+(T17*$T$24)))))-1</f>
        <v>-1</v>
      </c>
      <c r="X17" s="61">
        <f t="shared" si="1"/>
        <v>-1</v>
      </c>
      <c r="Y17" s="61">
        <f t="shared" si="2"/>
        <v>-1</v>
      </c>
      <c r="Z17" s="62">
        <f t="shared" si="3"/>
        <v>0</v>
      </c>
      <c r="AA17" s="168"/>
      <c r="AB17" s="16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" customFormat="1" ht="24.75" customHeight="1">
      <c r="A18" s="168"/>
      <c r="B18" s="50">
        <f>'PROYECTO II - 1º CURSO'!B18</f>
        <v>0</v>
      </c>
      <c r="C18" s="50">
        <f>'PROYECTO II - 1º CURSO'!C18</f>
        <v>0</v>
      </c>
      <c r="D18" s="50">
        <f>'PROYECTO II - 1º CURSO'!D18</f>
        <v>0</v>
      </c>
      <c r="E18" s="154"/>
      <c r="F18" s="149"/>
      <c r="G18" s="149"/>
      <c r="H18" s="149"/>
      <c r="I18" s="149"/>
      <c r="J18" s="150"/>
      <c r="K18" s="155"/>
      <c r="L18" s="59"/>
      <c r="M18" s="59"/>
      <c r="N18" s="59"/>
      <c r="O18" s="59"/>
      <c r="P18" s="152"/>
      <c r="Q18" s="59"/>
      <c r="R18" s="59"/>
      <c r="S18" s="59"/>
      <c r="T18" s="153"/>
      <c r="U18" s="60">
        <f t="shared" si="4"/>
        <v>-1</v>
      </c>
      <c r="V18" s="61">
        <f t="shared" si="5"/>
        <v>-1</v>
      </c>
      <c r="W18" s="61">
        <f t="shared" si="6"/>
        <v>-1</v>
      </c>
      <c r="X18" s="61">
        <f t="shared" si="1"/>
        <v>-1</v>
      </c>
      <c r="Y18" s="61">
        <f t="shared" si="2"/>
        <v>-1</v>
      </c>
      <c r="Z18" s="62">
        <f t="shared" si="3"/>
        <v>0</v>
      </c>
      <c r="AA18" s="168"/>
      <c r="AB18" s="168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s="4" customFormat="1" ht="24.75" customHeight="1">
      <c r="A19" s="168"/>
      <c r="B19" s="50">
        <f>'PROYECTO II - 1º CURSO'!B19</f>
        <v>0</v>
      </c>
      <c r="C19" s="50">
        <f>'PROYECTO II - 1º CURSO'!C19</f>
        <v>0</v>
      </c>
      <c r="D19" s="50">
        <f>'PROYECTO II - 1º CURSO'!D19</f>
        <v>0</v>
      </c>
      <c r="E19" s="154"/>
      <c r="F19" s="149"/>
      <c r="G19" s="149"/>
      <c r="H19" s="149"/>
      <c r="I19" s="149"/>
      <c r="J19" s="150"/>
      <c r="K19" s="155"/>
      <c r="L19" s="59"/>
      <c r="M19" s="59"/>
      <c r="N19" s="59"/>
      <c r="O19" s="59"/>
      <c r="P19" s="152"/>
      <c r="Q19" s="59"/>
      <c r="R19" s="59"/>
      <c r="S19" s="59"/>
      <c r="T19" s="153"/>
      <c r="U19" s="60">
        <f t="shared" si="4"/>
        <v>-1</v>
      </c>
      <c r="V19" s="61">
        <f t="shared" si="5"/>
        <v>-1</v>
      </c>
      <c r="W19" s="61">
        <f t="shared" si="6"/>
        <v>-1</v>
      </c>
      <c r="X19" s="61">
        <f t="shared" si="1"/>
        <v>-1</v>
      </c>
      <c r="Y19" s="61">
        <f t="shared" si="2"/>
        <v>-1</v>
      </c>
      <c r="Z19" s="62">
        <f t="shared" si="3"/>
        <v>0</v>
      </c>
      <c r="AA19" s="168"/>
      <c r="AB19" s="168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s="4" customFormat="1" ht="24.75" customHeight="1">
      <c r="A20" s="168"/>
      <c r="B20" s="50">
        <f>'PROYECTO II - 1º CURSO'!B20</f>
        <v>0</v>
      </c>
      <c r="C20" s="50">
        <f>'PROYECTO II - 1º CURSO'!C20</f>
        <v>0</v>
      </c>
      <c r="D20" s="50">
        <f>'PROYECTO II - 1º CURSO'!D20</f>
        <v>0</v>
      </c>
      <c r="E20" s="154"/>
      <c r="F20" s="149"/>
      <c r="G20" s="149"/>
      <c r="H20" s="149"/>
      <c r="I20" s="149"/>
      <c r="J20" s="150"/>
      <c r="K20" s="155"/>
      <c r="L20" s="59"/>
      <c r="M20" s="59"/>
      <c r="N20" s="59"/>
      <c r="O20" s="59"/>
      <c r="P20" s="152"/>
      <c r="Q20" s="59"/>
      <c r="R20" s="59"/>
      <c r="S20" s="59"/>
      <c r="T20" s="153"/>
      <c r="U20" s="60">
        <f t="shared" si="4"/>
        <v>-1</v>
      </c>
      <c r="V20" s="61">
        <f t="shared" si="5"/>
        <v>-1</v>
      </c>
      <c r="W20" s="61">
        <f t="shared" si="6"/>
        <v>-1</v>
      </c>
      <c r="X20" s="61">
        <f t="shared" si="1"/>
        <v>-1</v>
      </c>
      <c r="Y20" s="61">
        <f t="shared" si="2"/>
        <v>-1</v>
      </c>
      <c r="Z20" s="62">
        <f t="shared" si="3"/>
        <v>0</v>
      </c>
      <c r="AA20" s="168"/>
      <c r="AB20" s="16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s="4" customFormat="1" ht="24.75" customHeight="1">
      <c r="A21" s="168"/>
      <c r="B21" s="50">
        <f>'PROYECTO II - 1º CURSO'!B21</f>
        <v>0</v>
      </c>
      <c r="C21" s="50">
        <f>'PROYECTO II - 1º CURSO'!C21</f>
        <v>0</v>
      </c>
      <c r="D21" s="50">
        <f>'PROYECTO II - 1º CURSO'!D21</f>
        <v>0</v>
      </c>
      <c r="E21" s="154"/>
      <c r="F21" s="149"/>
      <c r="G21" s="149"/>
      <c r="H21" s="149"/>
      <c r="I21" s="149"/>
      <c r="J21" s="150"/>
      <c r="K21" s="155"/>
      <c r="L21" s="59"/>
      <c r="M21" s="59"/>
      <c r="N21" s="59"/>
      <c r="O21" s="59"/>
      <c r="P21" s="152"/>
      <c r="Q21" s="59"/>
      <c r="R21" s="59"/>
      <c r="S21" s="59"/>
      <c r="T21" s="153"/>
      <c r="U21" s="60">
        <f t="shared" si="4"/>
        <v>-1</v>
      </c>
      <c r="V21" s="61">
        <f t="shared" si="5"/>
        <v>-1</v>
      </c>
      <c r="W21" s="61">
        <f t="shared" si="6"/>
        <v>-1</v>
      </c>
      <c r="X21" s="61">
        <f t="shared" si="1"/>
        <v>-1</v>
      </c>
      <c r="Y21" s="61">
        <f t="shared" si="2"/>
        <v>-1</v>
      </c>
      <c r="Z21" s="62">
        <f t="shared" si="3"/>
        <v>0</v>
      </c>
      <c r="AA21" s="168"/>
      <c r="AB21" s="168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s="4" customFormat="1" ht="24.75" customHeight="1">
      <c r="A22" s="168"/>
      <c r="B22" s="50">
        <f>'PROYECTO II - 1º CURSO'!B22</f>
        <v>0</v>
      </c>
      <c r="C22" s="50">
        <f>'PROYECTO II - 1º CURSO'!C22</f>
        <v>0</v>
      </c>
      <c r="D22" s="50">
        <f>'PROYECTO II - 1º CURSO'!D22</f>
        <v>0</v>
      </c>
      <c r="E22" s="154"/>
      <c r="F22" s="149"/>
      <c r="G22" s="149"/>
      <c r="H22" s="149"/>
      <c r="I22" s="149"/>
      <c r="J22" s="150"/>
      <c r="K22" s="155"/>
      <c r="L22" s="59"/>
      <c r="M22" s="59"/>
      <c r="N22" s="59"/>
      <c r="O22" s="59"/>
      <c r="P22" s="152"/>
      <c r="Q22" s="59"/>
      <c r="R22" s="59"/>
      <c r="S22" s="59"/>
      <c r="T22" s="153"/>
      <c r="U22" s="60">
        <f t="shared" si="4"/>
        <v>-1</v>
      </c>
      <c r="V22" s="61">
        <f t="shared" si="5"/>
        <v>-1</v>
      </c>
      <c r="W22" s="61">
        <f t="shared" si="6"/>
        <v>-1</v>
      </c>
      <c r="X22" s="61">
        <f t="shared" si="1"/>
        <v>-1</v>
      </c>
      <c r="Y22" s="61">
        <f t="shared" si="2"/>
        <v>-1</v>
      </c>
      <c r="Z22" s="62">
        <f t="shared" si="3"/>
        <v>0</v>
      </c>
      <c r="AA22" s="168"/>
      <c r="AB22" s="16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s="4" customFormat="1" ht="24.75" customHeight="1" thickBot="1">
      <c r="A23" s="168"/>
      <c r="B23" s="50">
        <f>'PROYECTO II - 1º CURSO'!B23</f>
        <v>0</v>
      </c>
      <c r="C23" s="50">
        <f>'PROYECTO II - 1º CURSO'!C23</f>
        <v>0</v>
      </c>
      <c r="D23" s="50">
        <f>'PROYECTO II - 1º CURSO'!D23</f>
        <v>0</v>
      </c>
      <c r="E23" s="154"/>
      <c r="F23" s="149"/>
      <c r="G23" s="149"/>
      <c r="H23" s="149"/>
      <c r="I23" s="149"/>
      <c r="J23" s="150"/>
      <c r="K23" s="155"/>
      <c r="L23" s="59"/>
      <c r="M23" s="59"/>
      <c r="N23" s="59"/>
      <c r="O23" s="59"/>
      <c r="P23" s="152"/>
      <c r="Q23" s="59"/>
      <c r="R23" s="59"/>
      <c r="S23" s="59"/>
      <c r="T23" s="153"/>
      <c r="U23" s="60">
        <f t="shared" si="4"/>
        <v>-1</v>
      </c>
      <c r="V23" s="61">
        <f t="shared" si="5"/>
        <v>-1</v>
      </c>
      <c r="W23" s="61">
        <f t="shared" si="6"/>
        <v>-1</v>
      </c>
      <c r="X23" s="61">
        <f t="shared" si="1"/>
        <v>-1</v>
      </c>
      <c r="Y23" s="61">
        <f t="shared" si="2"/>
        <v>-1</v>
      </c>
      <c r="Z23" s="62">
        <f t="shared" si="3"/>
        <v>0</v>
      </c>
      <c r="AA23" s="168"/>
      <c r="AB23" s="16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s="4" customFormat="1" ht="30" customHeight="1" thickBot="1">
      <c r="A24" s="179"/>
      <c r="B24" s="85" t="s">
        <v>61</v>
      </c>
      <c r="C24" s="86"/>
      <c r="D24" s="86"/>
      <c r="E24" s="156">
        <f>K11</f>
        <v>1</v>
      </c>
      <c r="F24" s="157">
        <f>K9</f>
        <v>1</v>
      </c>
      <c r="G24" s="157">
        <f>K6</f>
        <v>0.27272727272727271</v>
      </c>
      <c r="H24" s="157">
        <f>K7</f>
        <v>0.33333333333333331</v>
      </c>
      <c r="I24" s="157">
        <f>L7</f>
        <v>0.66666666666666663</v>
      </c>
      <c r="J24" s="158">
        <v>0.9</v>
      </c>
      <c r="K24" s="156">
        <f>L11</f>
        <v>0</v>
      </c>
      <c r="L24" s="157">
        <f>L9</f>
        <v>0</v>
      </c>
      <c r="M24" s="157">
        <f>L6</f>
        <v>0.72727272727272729</v>
      </c>
      <c r="N24" s="157">
        <f>L7</f>
        <v>0.66666666666666663</v>
      </c>
      <c r="O24" s="157">
        <f>L8</f>
        <v>0</v>
      </c>
      <c r="P24" s="159">
        <v>0.41670000000000001</v>
      </c>
      <c r="Q24" s="92">
        <v>0.1</v>
      </c>
      <c r="R24" s="93">
        <v>0.1</v>
      </c>
      <c r="S24" s="93">
        <v>0.1</v>
      </c>
      <c r="T24" s="160">
        <v>0.1</v>
      </c>
      <c r="U24" s="179"/>
      <c r="V24" s="182"/>
      <c r="W24" s="182"/>
      <c r="X24" s="182"/>
      <c r="Y24" s="182"/>
      <c r="Z24" s="182"/>
      <c r="AA24" s="179"/>
      <c r="AB24" s="179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</row>
    <row r="25" spans="1:46" s="4" customFormat="1" ht="30" customHeight="1" thickBot="1">
      <c r="A25" s="179"/>
      <c r="B25" s="98"/>
      <c r="C25" s="99"/>
      <c r="D25" s="99"/>
      <c r="E25" s="161"/>
      <c r="F25" s="162"/>
      <c r="G25" s="163">
        <v>0.6</v>
      </c>
      <c r="H25" s="162"/>
      <c r="I25" s="162"/>
      <c r="J25" s="164"/>
      <c r="K25" s="165" t="s">
        <v>62</v>
      </c>
      <c r="L25" s="162"/>
      <c r="M25" s="162"/>
      <c r="N25" s="163">
        <v>0.6</v>
      </c>
      <c r="O25" s="162"/>
      <c r="P25" s="162"/>
      <c r="Q25" s="166">
        <v>0.1</v>
      </c>
      <c r="R25" s="106" t="s">
        <v>62</v>
      </c>
      <c r="S25" s="107">
        <v>0.3</v>
      </c>
      <c r="T25" s="108"/>
      <c r="U25" s="179"/>
      <c r="V25" s="182"/>
      <c r="W25" s="182"/>
      <c r="X25" s="182"/>
      <c r="Y25" s="182"/>
      <c r="Z25" s="182"/>
      <c r="AA25" s="179"/>
      <c r="AB25" s="179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</row>
    <row r="26" spans="1:46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46" s="175" customFormat="1" ht="47.25" customHeight="1" thickBo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81" t="s">
        <v>63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</row>
    <row r="28" spans="1:46" s="4" customFormat="1" ht="24.75" customHeight="1" thickBot="1">
      <c r="A28" s="168"/>
      <c r="B28" s="32" t="s">
        <v>20</v>
      </c>
      <c r="C28" s="33"/>
      <c r="D28" s="33"/>
      <c r="E28" s="138" t="s">
        <v>21</v>
      </c>
      <c r="F28" s="139"/>
      <c r="G28" s="139"/>
      <c r="H28" s="139"/>
      <c r="I28" s="139"/>
      <c r="J28" s="140"/>
      <c r="K28" s="141" t="s">
        <v>22</v>
      </c>
      <c r="L28" s="139"/>
      <c r="M28" s="139"/>
      <c r="N28" s="139"/>
      <c r="O28" s="139"/>
      <c r="P28" s="139"/>
      <c r="Q28" s="139"/>
      <c r="R28" s="139"/>
      <c r="S28" s="139"/>
      <c r="T28" s="140"/>
      <c r="U28" s="142" t="s">
        <v>23</v>
      </c>
      <c r="V28" s="33"/>
      <c r="W28" s="33"/>
      <c r="X28" s="33"/>
      <c r="Y28" s="33"/>
      <c r="Z28" s="34"/>
      <c r="AA28" s="168"/>
      <c r="AB28" s="168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s="4" customFormat="1" ht="24.75" customHeight="1" thickBot="1">
      <c r="A29" s="168"/>
      <c r="B29" s="40" t="s">
        <v>24</v>
      </c>
      <c r="C29" s="41" t="s">
        <v>25</v>
      </c>
      <c r="D29" s="143" t="s">
        <v>26</v>
      </c>
      <c r="E29" s="144" t="s">
        <v>77</v>
      </c>
      <c r="F29" s="47" t="s">
        <v>78</v>
      </c>
      <c r="G29" s="47" t="s">
        <v>79</v>
      </c>
      <c r="H29" s="47" t="s">
        <v>80</v>
      </c>
      <c r="I29" s="47" t="s">
        <v>81</v>
      </c>
      <c r="J29" s="145" t="s">
        <v>32</v>
      </c>
      <c r="K29" s="144" t="s">
        <v>77</v>
      </c>
      <c r="L29" s="47" t="s">
        <v>78</v>
      </c>
      <c r="M29" s="47" t="s">
        <v>79</v>
      </c>
      <c r="N29" s="47" t="s">
        <v>80</v>
      </c>
      <c r="O29" s="47" t="s">
        <v>81</v>
      </c>
      <c r="P29" s="171" t="s">
        <v>62</v>
      </c>
      <c r="Q29" s="47" t="s">
        <v>32</v>
      </c>
      <c r="R29" s="48" t="s">
        <v>34</v>
      </c>
      <c r="S29" s="48" t="s">
        <v>35</v>
      </c>
      <c r="T29" s="146" t="s">
        <v>36</v>
      </c>
      <c r="U29" s="43" t="s">
        <v>77</v>
      </c>
      <c r="V29" s="44" t="s">
        <v>78</v>
      </c>
      <c r="W29" s="44" t="s">
        <v>79</v>
      </c>
      <c r="X29" s="44" t="s">
        <v>80</v>
      </c>
      <c r="Y29" s="44" t="s">
        <v>81</v>
      </c>
      <c r="Z29" s="45" t="s">
        <v>32</v>
      </c>
      <c r="AA29" s="168"/>
      <c r="AB29" s="16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s="4" customFormat="1" ht="24.75" customHeight="1">
      <c r="A30" s="168"/>
      <c r="B30" s="50">
        <f>B16</f>
        <v>0</v>
      </c>
      <c r="C30" s="50">
        <f>C16</f>
        <v>0</v>
      </c>
      <c r="D30" s="147">
        <f>D16</f>
        <v>0</v>
      </c>
      <c r="E30" s="148"/>
      <c r="F30" s="149"/>
      <c r="G30" s="149"/>
      <c r="H30" s="149"/>
      <c r="I30" s="149"/>
      <c r="J30" s="150"/>
      <c r="K30" s="151"/>
      <c r="L30" s="59"/>
      <c r="M30" s="59"/>
      <c r="N30" s="59"/>
      <c r="O30" s="59"/>
      <c r="P30" s="152"/>
      <c r="Q30" s="59"/>
      <c r="R30" s="59"/>
      <c r="S30" s="59"/>
      <c r="T30" s="153"/>
      <c r="U30" s="60">
        <f>((((E30*$E$24)+((K30*$K$24))+((Q30*$Q$24)*$Q$25)+((R30*$R$24)+(S30*$S$24)+(T30*$T$24))*$S$25))-1)</f>
        <v>-1</v>
      </c>
      <c r="V30" s="61">
        <f>(((F30*$F$24)+((L30*$L$24)+((Q30*$Q$24)*$Q$25)+((R30*$R$24)+(S30*$S$24)+(T30*$T$24))*$S$25))-1)</f>
        <v>-1</v>
      </c>
      <c r="W30" s="61">
        <f>(((G30*$G$24)+((M30*$M$24)*$G$25)+((Q30*$Q$24)+((R30*$R$24)+(S30*$S$24)+(T30*$T$24)))))-1</f>
        <v>-1</v>
      </c>
      <c r="X30" s="61">
        <f t="shared" ref="X30:X37" si="7">(((H30*$H$24)+((N30*$N$24)*$N$25)+((Q30*$Q$24))+((R30*$R$24)+(S30*$S$24)+(T30*$T$24))))-1</f>
        <v>-1</v>
      </c>
      <c r="Y30" s="61">
        <f t="shared" ref="Y30:Y37" si="8">(((I30*$I$24)+((O30*$O$24)*$G$25)+((Q30*$Q$24))+((R30*$R$24)+(S30*$S$24)+(T30*$T$24))))-1</f>
        <v>-1</v>
      </c>
      <c r="Z30" s="62">
        <f t="shared" ref="Z30:Z37" si="9">(((J30*$J$24)+((Q30*$Q$24)*$G$25)))</f>
        <v>0</v>
      </c>
      <c r="AA30" s="168"/>
      <c r="AB30" s="16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s="4" customFormat="1" ht="24.75" customHeight="1">
      <c r="A31" s="168"/>
      <c r="B31" s="50">
        <f>B17</f>
        <v>0</v>
      </c>
      <c r="C31" s="50">
        <f>C17</f>
        <v>0</v>
      </c>
      <c r="D31" s="147">
        <f>D17</f>
        <v>0</v>
      </c>
      <c r="E31" s="154"/>
      <c r="F31" s="149"/>
      <c r="G31" s="149"/>
      <c r="H31" s="149"/>
      <c r="I31" s="149"/>
      <c r="J31" s="150"/>
      <c r="K31" s="155"/>
      <c r="L31" s="59"/>
      <c r="M31" s="59"/>
      <c r="N31" s="59"/>
      <c r="O31" s="59"/>
      <c r="P31" s="152"/>
      <c r="Q31" s="59"/>
      <c r="R31" s="59"/>
      <c r="S31" s="59"/>
      <c r="T31" s="153"/>
      <c r="U31" s="60">
        <f t="shared" ref="U31:U37" si="10">((((E31*$E$24)+((K31*$K$24))+((Q31*$Q$24)*$Q$25)+((R31*$R$24)+(S31*$S$24)+(T31*$T$24))*$S$25))-1)</f>
        <v>-1</v>
      </c>
      <c r="V31" s="61">
        <f t="shared" ref="V31:V37" si="11">(((F31*$F$24)+((L31*$L$24)+((Q31*$Q$24)*$Q$25)+((R31*$R$24)+(S31*$S$24)+(T31*$T$24))*$S$25))-1)</f>
        <v>-1</v>
      </c>
      <c r="W31" s="61">
        <f t="shared" ref="W31:W37" si="12">(((G31*$G$24)+((M31*$M$24)*$G$25)+((Q31*$Q$24)+((R31*$R$24)+(S31*$S$24)+(T31*$T$24)))))-1</f>
        <v>-1</v>
      </c>
      <c r="X31" s="61">
        <f t="shared" si="7"/>
        <v>-1</v>
      </c>
      <c r="Y31" s="61">
        <f t="shared" si="8"/>
        <v>-1</v>
      </c>
      <c r="Z31" s="62">
        <f t="shared" si="9"/>
        <v>0</v>
      </c>
      <c r="AA31" s="168"/>
      <c r="AB31" s="16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s="4" customFormat="1" ht="24.75" customHeight="1">
      <c r="A32" s="168"/>
      <c r="B32" s="50">
        <f>B18</f>
        <v>0</v>
      </c>
      <c r="C32" s="50">
        <f>C18</f>
        <v>0</v>
      </c>
      <c r="D32" s="147">
        <f>D18</f>
        <v>0</v>
      </c>
      <c r="E32" s="154"/>
      <c r="F32" s="149"/>
      <c r="G32" s="149"/>
      <c r="H32" s="149"/>
      <c r="I32" s="149"/>
      <c r="J32" s="150"/>
      <c r="K32" s="155"/>
      <c r="L32" s="59"/>
      <c r="M32" s="59"/>
      <c r="N32" s="59"/>
      <c r="O32" s="59"/>
      <c r="P32" s="152"/>
      <c r="Q32" s="59"/>
      <c r="R32" s="59"/>
      <c r="S32" s="59"/>
      <c r="T32" s="153"/>
      <c r="U32" s="60">
        <f t="shared" si="10"/>
        <v>-1</v>
      </c>
      <c r="V32" s="61">
        <f t="shared" si="11"/>
        <v>-1</v>
      </c>
      <c r="W32" s="61">
        <f t="shared" si="12"/>
        <v>-1</v>
      </c>
      <c r="X32" s="61">
        <f t="shared" si="7"/>
        <v>-1</v>
      </c>
      <c r="Y32" s="61">
        <f t="shared" si="8"/>
        <v>-1</v>
      </c>
      <c r="Z32" s="62">
        <f t="shared" si="9"/>
        <v>0</v>
      </c>
      <c r="AA32" s="168"/>
      <c r="AB32" s="16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s="4" customFormat="1" ht="24.75" customHeight="1">
      <c r="A33" s="168"/>
      <c r="B33" s="50">
        <f>B19</f>
        <v>0</v>
      </c>
      <c r="C33" s="50">
        <f>C19</f>
        <v>0</v>
      </c>
      <c r="D33" s="147">
        <f>D19</f>
        <v>0</v>
      </c>
      <c r="E33" s="154"/>
      <c r="F33" s="149"/>
      <c r="G33" s="149"/>
      <c r="H33" s="149"/>
      <c r="I33" s="149"/>
      <c r="J33" s="150"/>
      <c r="K33" s="155"/>
      <c r="L33" s="59"/>
      <c r="M33" s="59"/>
      <c r="N33" s="59"/>
      <c r="O33" s="59"/>
      <c r="P33" s="152"/>
      <c r="Q33" s="59"/>
      <c r="R33" s="59"/>
      <c r="S33" s="59"/>
      <c r="T33" s="153"/>
      <c r="U33" s="60">
        <f t="shared" si="10"/>
        <v>-1</v>
      </c>
      <c r="V33" s="61">
        <f t="shared" si="11"/>
        <v>-1</v>
      </c>
      <c r="W33" s="61">
        <f t="shared" si="12"/>
        <v>-1</v>
      </c>
      <c r="X33" s="61">
        <f t="shared" si="7"/>
        <v>-1</v>
      </c>
      <c r="Y33" s="61">
        <f t="shared" si="8"/>
        <v>-1</v>
      </c>
      <c r="Z33" s="62">
        <f t="shared" si="9"/>
        <v>0</v>
      </c>
      <c r="AA33" s="168"/>
      <c r="AB33" s="16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s="4" customFormat="1" ht="24.75" customHeight="1">
      <c r="A34" s="168"/>
      <c r="B34" s="50">
        <f>B20</f>
        <v>0</v>
      </c>
      <c r="C34" s="50">
        <f>C20</f>
        <v>0</v>
      </c>
      <c r="D34" s="147">
        <f>D20</f>
        <v>0</v>
      </c>
      <c r="E34" s="154"/>
      <c r="F34" s="149"/>
      <c r="G34" s="149"/>
      <c r="H34" s="149"/>
      <c r="I34" s="149"/>
      <c r="J34" s="150"/>
      <c r="K34" s="155"/>
      <c r="L34" s="59"/>
      <c r="M34" s="59"/>
      <c r="N34" s="59"/>
      <c r="O34" s="59"/>
      <c r="P34" s="152"/>
      <c r="Q34" s="59"/>
      <c r="R34" s="59"/>
      <c r="S34" s="59"/>
      <c r="T34" s="153"/>
      <c r="U34" s="60">
        <f t="shared" si="10"/>
        <v>-1</v>
      </c>
      <c r="V34" s="61">
        <f t="shared" si="11"/>
        <v>-1</v>
      </c>
      <c r="W34" s="61">
        <f t="shared" si="12"/>
        <v>-1</v>
      </c>
      <c r="X34" s="61">
        <f t="shared" si="7"/>
        <v>-1</v>
      </c>
      <c r="Y34" s="61">
        <f t="shared" si="8"/>
        <v>-1</v>
      </c>
      <c r="Z34" s="62">
        <f t="shared" si="9"/>
        <v>0</v>
      </c>
      <c r="AA34" s="168"/>
      <c r="AB34" s="16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s="4" customFormat="1" ht="24.75" customHeight="1">
      <c r="A35" s="168"/>
      <c r="B35" s="50">
        <f>B21</f>
        <v>0</v>
      </c>
      <c r="C35" s="50">
        <f>C21</f>
        <v>0</v>
      </c>
      <c r="D35" s="147">
        <f>D21</f>
        <v>0</v>
      </c>
      <c r="E35" s="154"/>
      <c r="F35" s="149"/>
      <c r="G35" s="149"/>
      <c r="H35" s="149"/>
      <c r="I35" s="149"/>
      <c r="J35" s="150"/>
      <c r="K35" s="155"/>
      <c r="L35" s="59"/>
      <c r="M35" s="59"/>
      <c r="N35" s="59"/>
      <c r="O35" s="59"/>
      <c r="P35" s="152"/>
      <c r="Q35" s="59"/>
      <c r="R35" s="59"/>
      <c r="S35" s="59"/>
      <c r="T35" s="153"/>
      <c r="U35" s="60">
        <f t="shared" si="10"/>
        <v>-1</v>
      </c>
      <c r="V35" s="61">
        <f t="shared" si="11"/>
        <v>-1</v>
      </c>
      <c r="W35" s="61">
        <f t="shared" si="12"/>
        <v>-1</v>
      </c>
      <c r="X35" s="61">
        <f t="shared" si="7"/>
        <v>-1</v>
      </c>
      <c r="Y35" s="61">
        <f t="shared" si="8"/>
        <v>-1</v>
      </c>
      <c r="Z35" s="62">
        <f t="shared" si="9"/>
        <v>0</v>
      </c>
      <c r="AA35" s="168"/>
      <c r="AB35" s="16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s="4" customFormat="1" ht="24.75" customHeight="1">
      <c r="A36" s="168"/>
      <c r="B36" s="50">
        <f>B22</f>
        <v>0</v>
      </c>
      <c r="C36" s="50">
        <f>C22</f>
        <v>0</v>
      </c>
      <c r="D36" s="147">
        <f>D22</f>
        <v>0</v>
      </c>
      <c r="E36" s="154"/>
      <c r="F36" s="149"/>
      <c r="G36" s="149"/>
      <c r="H36" s="149"/>
      <c r="I36" s="149"/>
      <c r="J36" s="150"/>
      <c r="K36" s="155"/>
      <c r="L36" s="59"/>
      <c r="M36" s="59"/>
      <c r="N36" s="59"/>
      <c r="O36" s="59"/>
      <c r="P36" s="152"/>
      <c r="Q36" s="59"/>
      <c r="R36" s="59"/>
      <c r="S36" s="59"/>
      <c r="T36" s="153"/>
      <c r="U36" s="60">
        <f t="shared" si="10"/>
        <v>-1</v>
      </c>
      <c r="V36" s="61">
        <f t="shared" si="11"/>
        <v>-1</v>
      </c>
      <c r="W36" s="61">
        <f t="shared" si="12"/>
        <v>-1</v>
      </c>
      <c r="X36" s="61">
        <f t="shared" si="7"/>
        <v>-1</v>
      </c>
      <c r="Y36" s="61">
        <f t="shared" si="8"/>
        <v>-1</v>
      </c>
      <c r="Z36" s="62">
        <f t="shared" si="9"/>
        <v>0</v>
      </c>
      <c r="AA36" s="168"/>
      <c r="AB36" s="16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s="4" customFormat="1" ht="24.75" customHeight="1" thickBot="1">
      <c r="A37" s="168"/>
      <c r="B37" s="50">
        <f>B23</f>
        <v>0</v>
      </c>
      <c r="C37" s="50">
        <f>C23</f>
        <v>0</v>
      </c>
      <c r="D37" s="147">
        <f>D23</f>
        <v>0</v>
      </c>
      <c r="E37" s="154"/>
      <c r="F37" s="149"/>
      <c r="G37" s="149"/>
      <c r="H37" s="149"/>
      <c r="I37" s="149"/>
      <c r="J37" s="150"/>
      <c r="K37" s="155"/>
      <c r="L37" s="59"/>
      <c r="M37" s="59"/>
      <c r="N37" s="59"/>
      <c r="O37" s="59"/>
      <c r="P37" s="152"/>
      <c r="Q37" s="59"/>
      <c r="R37" s="59"/>
      <c r="S37" s="59"/>
      <c r="T37" s="153"/>
      <c r="U37" s="60">
        <f t="shared" si="10"/>
        <v>-1</v>
      </c>
      <c r="V37" s="61">
        <f t="shared" si="11"/>
        <v>-1</v>
      </c>
      <c r="W37" s="61">
        <f t="shared" si="12"/>
        <v>-1</v>
      </c>
      <c r="X37" s="61">
        <f t="shared" si="7"/>
        <v>-1</v>
      </c>
      <c r="Y37" s="61">
        <f t="shared" si="8"/>
        <v>-1</v>
      </c>
      <c r="Z37" s="62">
        <f t="shared" si="9"/>
        <v>0</v>
      </c>
      <c r="AA37" s="168"/>
      <c r="AB37" s="16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s="4" customFormat="1" ht="30" customHeight="1" thickBot="1">
      <c r="A38" s="179"/>
      <c r="B38" s="85" t="s">
        <v>61</v>
      </c>
      <c r="C38" s="86"/>
      <c r="D38" s="86"/>
      <c r="E38" s="156">
        <f>E24</f>
        <v>1</v>
      </c>
      <c r="F38" s="156">
        <f t="shared" ref="F38:O38" si="13">F24</f>
        <v>1</v>
      </c>
      <c r="G38" s="156">
        <f t="shared" si="13"/>
        <v>0.27272727272727271</v>
      </c>
      <c r="H38" s="156">
        <f t="shared" si="13"/>
        <v>0.33333333333333331</v>
      </c>
      <c r="I38" s="156">
        <f t="shared" si="13"/>
        <v>0.66666666666666663</v>
      </c>
      <c r="J38" s="156">
        <f t="shared" si="13"/>
        <v>0.9</v>
      </c>
      <c r="K38" s="156">
        <f t="shared" si="13"/>
        <v>0</v>
      </c>
      <c r="L38" s="156">
        <f t="shared" si="13"/>
        <v>0</v>
      </c>
      <c r="M38" s="156">
        <f t="shared" si="13"/>
        <v>0.72727272727272729</v>
      </c>
      <c r="N38" s="156">
        <f t="shared" si="13"/>
        <v>0.66666666666666663</v>
      </c>
      <c r="O38" s="156">
        <f t="shared" si="13"/>
        <v>0</v>
      </c>
      <c r="P38" s="159">
        <v>0.41670000000000001</v>
      </c>
      <c r="Q38" s="92">
        <v>0.1</v>
      </c>
      <c r="R38" s="93">
        <v>0.1</v>
      </c>
      <c r="S38" s="93">
        <v>0.1</v>
      </c>
      <c r="T38" s="160">
        <v>0.1</v>
      </c>
      <c r="U38" s="179"/>
      <c r="V38" s="182"/>
      <c r="W38" s="182"/>
      <c r="X38" s="182"/>
      <c r="Y38" s="182"/>
      <c r="Z38" s="182"/>
      <c r="AA38" s="179"/>
      <c r="AB38" s="179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</row>
    <row r="39" spans="1:46" s="4" customFormat="1" ht="30" customHeight="1" thickBot="1">
      <c r="A39" s="179"/>
      <c r="B39" s="98"/>
      <c r="C39" s="99"/>
      <c r="D39" s="99"/>
      <c r="E39" s="161"/>
      <c r="F39" s="162"/>
      <c r="G39" s="163">
        <v>0.6</v>
      </c>
      <c r="H39" s="162"/>
      <c r="I39" s="162"/>
      <c r="J39" s="164"/>
      <c r="K39" s="165" t="s">
        <v>62</v>
      </c>
      <c r="L39" s="162"/>
      <c r="M39" s="162"/>
      <c r="N39" s="163">
        <v>0.6</v>
      </c>
      <c r="O39" s="162"/>
      <c r="P39" s="162"/>
      <c r="Q39" s="166">
        <v>0.1</v>
      </c>
      <c r="R39" s="106" t="s">
        <v>62</v>
      </c>
      <c r="S39" s="107">
        <v>0.3</v>
      </c>
      <c r="T39" s="108"/>
      <c r="U39" s="179"/>
      <c r="V39" s="182"/>
      <c r="W39" s="182"/>
      <c r="X39" s="182"/>
      <c r="Y39" s="182"/>
      <c r="Z39" s="182"/>
      <c r="AA39" s="179"/>
      <c r="AB39" s="179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</row>
    <row r="40" spans="1:46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46" s="175" customFormat="1" ht="48" customHeight="1" thickBo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81" t="s">
        <v>64</v>
      </c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</row>
    <row r="42" spans="1:46" s="4" customFormat="1" ht="24.75" customHeight="1" thickBot="1">
      <c r="A42" s="168"/>
      <c r="B42" s="32" t="s">
        <v>20</v>
      </c>
      <c r="C42" s="33"/>
      <c r="D42" s="33"/>
      <c r="E42" s="138" t="s">
        <v>21</v>
      </c>
      <c r="F42" s="139"/>
      <c r="G42" s="139"/>
      <c r="H42" s="139"/>
      <c r="I42" s="139"/>
      <c r="J42" s="140"/>
      <c r="K42" s="141" t="s">
        <v>22</v>
      </c>
      <c r="L42" s="139"/>
      <c r="M42" s="139"/>
      <c r="N42" s="139"/>
      <c r="O42" s="139"/>
      <c r="P42" s="139"/>
      <c r="Q42" s="139"/>
      <c r="R42" s="139"/>
      <c r="S42" s="139"/>
      <c r="T42" s="140"/>
      <c r="U42" s="142" t="s">
        <v>23</v>
      </c>
      <c r="V42" s="33"/>
      <c r="W42" s="33"/>
      <c r="X42" s="33"/>
      <c r="Y42" s="33"/>
      <c r="Z42" s="34"/>
      <c r="AA42" s="168"/>
      <c r="AB42" s="16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s="4" customFormat="1" ht="24.75" customHeight="1" thickBot="1">
      <c r="A43" s="168"/>
      <c r="B43" s="40" t="s">
        <v>24</v>
      </c>
      <c r="C43" s="41" t="s">
        <v>25</v>
      </c>
      <c r="D43" s="143" t="s">
        <v>26</v>
      </c>
      <c r="E43" s="144" t="s">
        <v>77</v>
      </c>
      <c r="F43" s="47" t="s">
        <v>78</v>
      </c>
      <c r="G43" s="47" t="s">
        <v>79</v>
      </c>
      <c r="H43" s="47" t="s">
        <v>80</v>
      </c>
      <c r="I43" s="47" t="s">
        <v>81</v>
      </c>
      <c r="J43" s="145" t="s">
        <v>32</v>
      </c>
      <c r="K43" s="144" t="s">
        <v>77</v>
      </c>
      <c r="L43" s="47" t="s">
        <v>78</v>
      </c>
      <c r="M43" s="47" t="s">
        <v>79</v>
      </c>
      <c r="N43" s="47" t="s">
        <v>80</v>
      </c>
      <c r="O43" s="47" t="s">
        <v>81</v>
      </c>
      <c r="P43" s="171" t="s">
        <v>62</v>
      </c>
      <c r="Q43" s="47" t="s">
        <v>32</v>
      </c>
      <c r="R43" s="48" t="s">
        <v>34</v>
      </c>
      <c r="S43" s="48" t="s">
        <v>35</v>
      </c>
      <c r="T43" s="146" t="s">
        <v>36</v>
      </c>
      <c r="U43" s="43" t="s">
        <v>77</v>
      </c>
      <c r="V43" s="44" t="s">
        <v>78</v>
      </c>
      <c r="W43" s="44" t="s">
        <v>79</v>
      </c>
      <c r="X43" s="44" t="s">
        <v>80</v>
      </c>
      <c r="Y43" s="44" t="s">
        <v>81</v>
      </c>
      <c r="Z43" s="45" t="s">
        <v>32</v>
      </c>
      <c r="AA43" s="168"/>
      <c r="AB43" s="16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s="4" customFormat="1" ht="24.75" customHeight="1">
      <c r="A44" s="168"/>
      <c r="B44" s="50">
        <f t="shared" ref="B44:D51" si="14">B30</f>
        <v>0</v>
      </c>
      <c r="C44" s="50">
        <f t="shared" si="14"/>
        <v>0</v>
      </c>
      <c r="D44" s="147">
        <f t="shared" si="14"/>
        <v>0</v>
      </c>
      <c r="E44" s="148"/>
      <c r="F44" s="149"/>
      <c r="G44" s="149"/>
      <c r="H44" s="149"/>
      <c r="I44" s="149"/>
      <c r="J44" s="150"/>
      <c r="K44" s="151"/>
      <c r="L44" s="59"/>
      <c r="M44" s="59"/>
      <c r="N44" s="59"/>
      <c r="O44" s="59"/>
      <c r="P44" s="152"/>
      <c r="Q44" s="59"/>
      <c r="R44" s="59"/>
      <c r="S44" s="59"/>
      <c r="T44" s="153"/>
      <c r="U44" s="60">
        <f>((((E44*$E$24)+((K44*$K$24))+((Q44*$Q$24)*$Q$25)+((R44*$R$24)+(S44*$S$24)+(T44*$T$24))*$S$25))-1)</f>
        <v>-1</v>
      </c>
      <c r="V44" s="61">
        <f>(((F44*$F$24)+((L44*$L$24)+((Q44*$Q$24)*$Q$25)+((R44*$R$24)+(S44*$S$24)+(T44*$T$24))*$S$25))-1)</f>
        <v>-1</v>
      </c>
      <c r="W44" s="61">
        <f>(((G44*$G$24)+((M44*$M$24)*$G$25)+((Q44*$Q$24)+((R44*$R$24)+(S44*$S$24)+(T44*$T$24)))))-1</f>
        <v>-1</v>
      </c>
      <c r="X44" s="61">
        <f t="shared" ref="X44:X51" si="15">(((H44*$H$24)+((N44*$N$24)*$N$25)+((Q44*$Q$24))+((R44*$R$24)+(S44*$S$24)+(T44*$T$24))))-1</f>
        <v>-1</v>
      </c>
      <c r="Y44" s="61">
        <f t="shared" ref="Y44:Y51" si="16">(((I44*$I$24)+((O44*$O$24)*$G$25)+((Q44*$Q$24))+((R44*$R$24)+(S44*$S$24)+(T44*$T$24))))-1</f>
        <v>-1</v>
      </c>
      <c r="Z44" s="62">
        <f t="shared" ref="Z44:Z51" si="17">(((J44*$J$24)+((Q44*$Q$24)*$G$25)))</f>
        <v>0</v>
      </c>
      <c r="AA44" s="168"/>
      <c r="AB44" s="16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s="4" customFormat="1" ht="24.75" customHeight="1">
      <c r="A45" s="168"/>
      <c r="B45" s="50">
        <f t="shared" si="14"/>
        <v>0</v>
      </c>
      <c r="C45" s="50">
        <f t="shared" si="14"/>
        <v>0</v>
      </c>
      <c r="D45" s="147">
        <f t="shared" si="14"/>
        <v>0</v>
      </c>
      <c r="E45" s="154"/>
      <c r="F45" s="149"/>
      <c r="G45" s="149"/>
      <c r="H45" s="149"/>
      <c r="I45" s="149"/>
      <c r="J45" s="150"/>
      <c r="K45" s="155"/>
      <c r="L45" s="59"/>
      <c r="M45" s="59"/>
      <c r="N45" s="59"/>
      <c r="O45" s="59"/>
      <c r="P45" s="152"/>
      <c r="Q45" s="59"/>
      <c r="R45" s="59"/>
      <c r="S45" s="59"/>
      <c r="T45" s="153"/>
      <c r="U45" s="60">
        <f t="shared" ref="U45:U51" si="18">((((E45*$E$24)+((K45*$K$24))+((Q45*$Q$24)*$Q$25)+((R45*$R$24)+(S45*$S$24)+(T45*$T$24))*$S$25))-1)</f>
        <v>-1</v>
      </c>
      <c r="V45" s="61">
        <f t="shared" ref="V45:V51" si="19">(((F45*$F$24)+((L45*$L$24)+((Q45*$Q$24)*$Q$25)+((R45*$R$24)+(S45*$S$24)+(T45*$T$24))*$S$25))-1)</f>
        <v>-1</v>
      </c>
      <c r="W45" s="61">
        <f t="shared" ref="W45:W51" si="20">(((G45*$G$24)+((M45*$M$24)*$G$25)+((Q45*$Q$24)+((R45*$R$24)+(S45*$S$24)+(T45*$T$24)))))-1</f>
        <v>-1</v>
      </c>
      <c r="X45" s="61">
        <f t="shared" si="15"/>
        <v>-1</v>
      </c>
      <c r="Y45" s="61">
        <f t="shared" si="16"/>
        <v>-1</v>
      </c>
      <c r="Z45" s="62">
        <f t="shared" si="17"/>
        <v>0</v>
      </c>
      <c r="AA45" s="168"/>
      <c r="AB45" s="16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4" customFormat="1" ht="24.75" customHeight="1">
      <c r="A46" s="168"/>
      <c r="B46" s="50">
        <f t="shared" si="14"/>
        <v>0</v>
      </c>
      <c r="C46" s="50">
        <f t="shared" si="14"/>
        <v>0</v>
      </c>
      <c r="D46" s="147">
        <f t="shared" si="14"/>
        <v>0</v>
      </c>
      <c r="E46" s="154"/>
      <c r="F46" s="149"/>
      <c r="G46" s="149"/>
      <c r="H46" s="149"/>
      <c r="I46" s="149"/>
      <c r="J46" s="150"/>
      <c r="K46" s="155"/>
      <c r="L46" s="59"/>
      <c r="M46" s="59"/>
      <c r="N46" s="59"/>
      <c r="O46" s="59"/>
      <c r="P46" s="152"/>
      <c r="Q46" s="59"/>
      <c r="R46" s="59"/>
      <c r="S46" s="59"/>
      <c r="T46" s="153"/>
      <c r="U46" s="60">
        <f t="shared" si="18"/>
        <v>-1</v>
      </c>
      <c r="V46" s="61">
        <f t="shared" si="19"/>
        <v>-1</v>
      </c>
      <c r="W46" s="61">
        <f t="shared" si="20"/>
        <v>-1</v>
      </c>
      <c r="X46" s="61">
        <f t="shared" si="15"/>
        <v>-1</v>
      </c>
      <c r="Y46" s="61">
        <f t="shared" si="16"/>
        <v>-1</v>
      </c>
      <c r="Z46" s="62">
        <f t="shared" si="17"/>
        <v>0</v>
      </c>
      <c r="AA46" s="168"/>
      <c r="AB46" s="16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s="4" customFormat="1" ht="24.75" customHeight="1">
      <c r="A47" s="168"/>
      <c r="B47" s="50">
        <f t="shared" si="14"/>
        <v>0</v>
      </c>
      <c r="C47" s="50">
        <f t="shared" si="14"/>
        <v>0</v>
      </c>
      <c r="D47" s="147">
        <f t="shared" si="14"/>
        <v>0</v>
      </c>
      <c r="E47" s="154"/>
      <c r="F47" s="149"/>
      <c r="G47" s="149"/>
      <c r="H47" s="149"/>
      <c r="I47" s="149"/>
      <c r="J47" s="150"/>
      <c r="K47" s="155"/>
      <c r="L47" s="59"/>
      <c r="M47" s="59"/>
      <c r="N47" s="59"/>
      <c r="O47" s="59"/>
      <c r="P47" s="152"/>
      <c r="Q47" s="59"/>
      <c r="R47" s="59"/>
      <c r="S47" s="59"/>
      <c r="T47" s="153"/>
      <c r="U47" s="60">
        <f t="shared" si="18"/>
        <v>-1</v>
      </c>
      <c r="V47" s="61">
        <f t="shared" si="19"/>
        <v>-1</v>
      </c>
      <c r="W47" s="61">
        <f t="shared" si="20"/>
        <v>-1</v>
      </c>
      <c r="X47" s="61">
        <f t="shared" si="15"/>
        <v>-1</v>
      </c>
      <c r="Y47" s="61">
        <f t="shared" si="16"/>
        <v>-1</v>
      </c>
      <c r="Z47" s="62">
        <f t="shared" si="17"/>
        <v>0</v>
      </c>
      <c r="AA47" s="168"/>
      <c r="AB47" s="16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s="4" customFormat="1" ht="24.75" customHeight="1">
      <c r="A48" s="168"/>
      <c r="B48" s="50">
        <f t="shared" si="14"/>
        <v>0</v>
      </c>
      <c r="C48" s="50">
        <f t="shared" si="14"/>
        <v>0</v>
      </c>
      <c r="D48" s="147">
        <f t="shared" si="14"/>
        <v>0</v>
      </c>
      <c r="E48" s="154"/>
      <c r="F48" s="149"/>
      <c r="G48" s="149"/>
      <c r="H48" s="149"/>
      <c r="I48" s="149"/>
      <c r="J48" s="150"/>
      <c r="K48" s="155"/>
      <c r="L48" s="59"/>
      <c r="M48" s="59"/>
      <c r="N48" s="59"/>
      <c r="O48" s="59"/>
      <c r="P48" s="152"/>
      <c r="Q48" s="59"/>
      <c r="R48" s="59"/>
      <c r="S48" s="59"/>
      <c r="T48" s="153"/>
      <c r="U48" s="60">
        <f t="shared" si="18"/>
        <v>-1</v>
      </c>
      <c r="V48" s="61">
        <f t="shared" si="19"/>
        <v>-1</v>
      </c>
      <c r="W48" s="61">
        <f t="shared" si="20"/>
        <v>-1</v>
      </c>
      <c r="X48" s="61">
        <f t="shared" si="15"/>
        <v>-1</v>
      </c>
      <c r="Y48" s="61">
        <f t="shared" si="16"/>
        <v>-1</v>
      </c>
      <c r="Z48" s="62">
        <f t="shared" si="17"/>
        <v>0</v>
      </c>
      <c r="AA48" s="168"/>
      <c r="AB48" s="16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s="4" customFormat="1" ht="24.75" customHeight="1">
      <c r="A49" s="168"/>
      <c r="B49" s="50">
        <f t="shared" si="14"/>
        <v>0</v>
      </c>
      <c r="C49" s="50">
        <f t="shared" si="14"/>
        <v>0</v>
      </c>
      <c r="D49" s="147">
        <f t="shared" si="14"/>
        <v>0</v>
      </c>
      <c r="E49" s="154"/>
      <c r="F49" s="149"/>
      <c r="G49" s="149"/>
      <c r="H49" s="149"/>
      <c r="I49" s="149"/>
      <c r="J49" s="150"/>
      <c r="K49" s="155"/>
      <c r="L49" s="59"/>
      <c r="M49" s="59"/>
      <c r="N49" s="59"/>
      <c r="O49" s="59"/>
      <c r="P49" s="152"/>
      <c r="Q49" s="59"/>
      <c r="R49" s="59"/>
      <c r="S49" s="59"/>
      <c r="T49" s="153"/>
      <c r="U49" s="60">
        <f t="shared" si="18"/>
        <v>-1</v>
      </c>
      <c r="V49" s="61">
        <f t="shared" si="19"/>
        <v>-1</v>
      </c>
      <c r="W49" s="61">
        <f t="shared" si="20"/>
        <v>-1</v>
      </c>
      <c r="X49" s="61">
        <f t="shared" si="15"/>
        <v>-1</v>
      </c>
      <c r="Y49" s="61">
        <f t="shared" si="16"/>
        <v>-1</v>
      </c>
      <c r="Z49" s="62">
        <f t="shared" si="17"/>
        <v>0</v>
      </c>
      <c r="AA49" s="168"/>
      <c r="AB49" s="16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s="4" customFormat="1" ht="24.75" customHeight="1">
      <c r="A50" s="168"/>
      <c r="B50" s="50">
        <f t="shared" si="14"/>
        <v>0</v>
      </c>
      <c r="C50" s="50">
        <f t="shared" si="14"/>
        <v>0</v>
      </c>
      <c r="D50" s="147">
        <f t="shared" si="14"/>
        <v>0</v>
      </c>
      <c r="E50" s="154"/>
      <c r="F50" s="149"/>
      <c r="G50" s="149"/>
      <c r="H50" s="149"/>
      <c r="I50" s="149"/>
      <c r="J50" s="150"/>
      <c r="K50" s="155"/>
      <c r="L50" s="59"/>
      <c r="M50" s="59"/>
      <c r="N50" s="59"/>
      <c r="O50" s="59"/>
      <c r="P50" s="152"/>
      <c r="Q50" s="59"/>
      <c r="R50" s="59"/>
      <c r="S50" s="59"/>
      <c r="T50" s="153"/>
      <c r="U50" s="60">
        <f t="shared" si="18"/>
        <v>-1</v>
      </c>
      <c r="V50" s="61">
        <f t="shared" si="19"/>
        <v>-1</v>
      </c>
      <c r="W50" s="61">
        <f t="shared" si="20"/>
        <v>-1</v>
      </c>
      <c r="X50" s="61">
        <f t="shared" si="15"/>
        <v>-1</v>
      </c>
      <c r="Y50" s="61">
        <f t="shared" si="16"/>
        <v>-1</v>
      </c>
      <c r="Z50" s="62">
        <f t="shared" si="17"/>
        <v>0</v>
      </c>
      <c r="AA50" s="168"/>
      <c r="AB50" s="16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s="4" customFormat="1" ht="24.75" customHeight="1" thickBot="1">
      <c r="A51" s="168"/>
      <c r="B51" s="50">
        <f t="shared" si="14"/>
        <v>0</v>
      </c>
      <c r="C51" s="50">
        <f t="shared" si="14"/>
        <v>0</v>
      </c>
      <c r="D51" s="147">
        <f t="shared" si="14"/>
        <v>0</v>
      </c>
      <c r="E51" s="154"/>
      <c r="F51" s="149"/>
      <c r="G51" s="149"/>
      <c r="H51" s="149"/>
      <c r="I51" s="149"/>
      <c r="J51" s="150"/>
      <c r="K51" s="155"/>
      <c r="L51" s="59"/>
      <c r="M51" s="59"/>
      <c r="N51" s="59"/>
      <c r="O51" s="59"/>
      <c r="P51" s="152"/>
      <c r="Q51" s="59"/>
      <c r="R51" s="59"/>
      <c r="S51" s="59"/>
      <c r="T51" s="153"/>
      <c r="U51" s="60">
        <f t="shared" si="18"/>
        <v>-1</v>
      </c>
      <c r="V51" s="61">
        <f t="shared" si="19"/>
        <v>-1</v>
      </c>
      <c r="W51" s="61">
        <f t="shared" si="20"/>
        <v>-1</v>
      </c>
      <c r="X51" s="61">
        <f t="shared" si="15"/>
        <v>-1</v>
      </c>
      <c r="Y51" s="61">
        <f t="shared" si="16"/>
        <v>-1</v>
      </c>
      <c r="Z51" s="62">
        <f t="shared" si="17"/>
        <v>0</v>
      </c>
      <c r="AA51" s="168"/>
      <c r="AB51" s="16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s="4" customFormat="1" ht="30" customHeight="1" thickBot="1">
      <c r="A52" s="179"/>
      <c r="B52" s="85" t="s">
        <v>61</v>
      </c>
      <c r="C52" s="86"/>
      <c r="D52" s="86"/>
      <c r="E52" s="156">
        <f>E38</f>
        <v>1</v>
      </c>
      <c r="F52" s="156">
        <f t="shared" ref="F52:O52" si="21">F38</f>
        <v>1</v>
      </c>
      <c r="G52" s="156">
        <f t="shared" si="21"/>
        <v>0.27272727272727271</v>
      </c>
      <c r="H52" s="156">
        <f t="shared" si="21"/>
        <v>0.33333333333333331</v>
      </c>
      <c r="I52" s="156">
        <f t="shared" si="21"/>
        <v>0.66666666666666663</v>
      </c>
      <c r="J52" s="156">
        <f t="shared" si="21"/>
        <v>0.9</v>
      </c>
      <c r="K52" s="156">
        <f t="shared" si="21"/>
        <v>0</v>
      </c>
      <c r="L52" s="156">
        <f t="shared" si="21"/>
        <v>0</v>
      </c>
      <c r="M52" s="156">
        <f t="shared" si="21"/>
        <v>0.72727272727272729</v>
      </c>
      <c r="N52" s="156">
        <f t="shared" si="21"/>
        <v>0.66666666666666663</v>
      </c>
      <c r="O52" s="156">
        <f t="shared" si="21"/>
        <v>0</v>
      </c>
      <c r="P52" s="159">
        <v>0.41670000000000001</v>
      </c>
      <c r="Q52" s="92">
        <v>0.1</v>
      </c>
      <c r="R52" s="93">
        <v>0.1</v>
      </c>
      <c r="S52" s="93">
        <v>0.1</v>
      </c>
      <c r="T52" s="160">
        <v>0.1</v>
      </c>
      <c r="U52" s="179"/>
      <c r="V52" s="182"/>
      <c r="W52" s="182"/>
      <c r="X52" s="182"/>
      <c r="Y52" s="182"/>
      <c r="Z52" s="182"/>
      <c r="AA52" s="179"/>
      <c r="AB52" s="179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1:46" s="4" customFormat="1" ht="30" customHeight="1" thickBot="1">
      <c r="A53" s="179"/>
      <c r="B53" s="98"/>
      <c r="C53" s="99"/>
      <c r="D53" s="99"/>
      <c r="E53" s="161"/>
      <c r="F53" s="162"/>
      <c r="G53" s="163">
        <v>0.6</v>
      </c>
      <c r="H53" s="162"/>
      <c r="I53" s="162"/>
      <c r="J53" s="164"/>
      <c r="K53" s="165" t="s">
        <v>62</v>
      </c>
      <c r="L53" s="162"/>
      <c r="M53" s="162"/>
      <c r="N53" s="163">
        <v>0.6</v>
      </c>
      <c r="O53" s="162"/>
      <c r="P53" s="162"/>
      <c r="Q53" s="166">
        <v>0.1</v>
      </c>
      <c r="R53" s="106" t="s">
        <v>62</v>
      </c>
      <c r="S53" s="107">
        <v>0.3</v>
      </c>
      <c r="T53" s="108"/>
      <c r="U53" s="179"/>
      <c r="V53" s="182"/>
      <c r="W53" s="182"/>
      <c r="X53" s="182"/>
      <c r="Y53" s="182"/>
      <c r="Z53" s="182"/>
      <c r="AA53" s="179"/>
      <c r="AB53" s="179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1:46" s="180" customFormat="1"/>
    <row r="55" spans="1:46" s="180" customFormat="1"/>
    <row r="56" spans="1:46" s="180" customFormat="1"/>
    <row r="57" spans="1:46" s="180" customFormat="1"/>
    <row r="58" spans="1:46" s="180" customFormat="1"/>
    <row r="59" spans="1:46" s="180" customFormat="1"/>
    <row r="60" spans="1:46" s="180" customFormat="1"/>
    <row r="61" spans="1:46" s="180" customFormat="1"/>
    <row r="62" spans="1:46" s="180" customFormat="1"/>
    <row r="63" spans="1:46" s="180" customFormat="1"/>
    <row r="64" spans="1:46" s="180" customFormat="1"/>
    <row r="65" s="180" customFormat="1"/>
    <row r="66" s="180" customFormat="1"/>
    <row r="67" s="180" customFormat="1"/>
    <row r="68" s="180" customFormat="1"/>
    <row r="69" s="180" customFormat="1"/>
    <row r="70" s="180" customFormat="1"/>
    <row r="71" s="180" customFormat="1"/>
    <row r="72" s="180" customFormat="1"/>
    <row r="73" s="180" customFormat="1"/>
    <row r="74" s="180" customFormat="1"/>
    <row r="75" s="180" customFormat="1"/>
    <row r="76" s="180" customFormat="1"/>
    <row r="77" s="180" customFormat="1"/>
    <row r="78" s="180" customFormat="1"/>
    <row r="79" s="180" customFormat="1"/>
    <row r="80" s="180" customFormat="1"/>
    <row r="81" s="180" customFormat="1"/>
    <row r="82" s="180" customFormat="1"/>
    <row r="83" s="180" customFormat="1"/>
    <row r="84" s="180" customFormat="1"/>
    <row r="85" s="180" customFormat="1"/>
    <row r="86" s="180" customFormat="1"/>
    <row r="87" s="180" customFormat="1"/>
    <row r="88" s="180" customFormat="1"/>
    <row r="89" s="180" customFormat="1"/>
    <row r="90" s="180" customFormat="1"/>
    <row r="91" s="180" customFormat="1"/>
    <row r="92" s="180" customFormat="1"/>
    <row r="93" s="180" customFormat="1"/>
    <row r="94" s="180" customFormat="1"/>
    <row r="95" s="180" customFormat="1"/>
    <row r="96" s="180" customFormat="1"/>
    <row r="97" s="180" customFormat="1"/>
    <row r="98" s="180" customFormat="1"/>
    <row r="99" s="180" customFormat="1"/>
    <row r="100" s="180" customFormat="1"/>
    <row r="101" s="180" customFormat="1"/>
    <row r="102" s="180" customFormat="1"/>
    <row r="103" s="180" customFormat="1"/>
    <row r="104" s="180" customFormat="1"/>
    <row r="105" s="180" customFormat="1"/>
    <row r="106" s="180" customFormat="1"/>
    <row r="107" s="180" customFormat="1"/>
    <row r="108" s="180" customFormat="1"/>
    <row r="109" s="180" customFormat="1"/>
    <row r="110" s="180" customFormat="1"/>
    <row r="111" s="180" customFormat="1"/>
    <row r="112" s="180" customFormat="1"/>
    <row r="113" s="180" customFormat="1"/>
    <row r="114" s="180" customFormat="1"/>
    <row r="115" s="180" customFormat="1"/>
    <row r="116" s="180" customFormat="1"/>
    <row r="117" s="180" customFormat="1"/>
    <row r="118" s="180" customFormat="1"/>
    <row r="119" s="180" customFormat="1"/>
    <row r="120" s="180" customFormat="1"/>
    <row r="121" s="180" customFormat="1"/>
    <row r="122" s="180" customFormat="1"/>
    <row r="123" s="180" customFormat="1"/>
    <row r="124" s="180" customFormat="1"/>
    <row r="125" s="180" customFormat="1"/>
    <row r="126" s="180" customFormat="1"/>
    <row r="127" s="180" customFormat="1"/>
    <row r="128" s="180" customFormat="1"/>
    <row r="129" s="180" customFormat="1"/>
    <row r="130" s="180" customFormat="1"/>
    <row r="131" s="180" customFormat="1"/>
    <row r="132" s="180" customFormat="1"/>
    <row r="133" s="180" customFormat="1"/>
    <row r="134" s="180" customFormat="1"/>
    <row r="135" s="180" customFormat="1"/>
    <row r="136" s="180" customFormat="1"/>
    <row r="137" s="180" customFormat="1"/>
    <row r="138" s="180" customFormat="1"/>
    <row r="139" s="180" customFormat="1"/>
    <row r="140" s="180" customFormat="1"/>
    <row r="141" s="180" customFormat="1"/>
    <row r="142" s="180" customFormat="1"/>
    <row r="143" s="180" customFormat="1"/>
    <row r="144" s="180" customFormat="1"/>
    <row r="145" s="180" customFormat="1"/>
    <row r="146" s="180" customFormat="1"/>
    <row r="147" s="180" customFormat="1"/>
    <row r="148" s="180" customFormat="1"/>
    <row r="149" s="180" customFormat="1"/>
    <row r="150" s="180" customFormat="1"/>
    <row r="151" s="180" customFormat="1"/>
    <row r="152" s="180" customFormat="1"/>
    <row r="153" s="180" customFormat="1"/>
    <row r="154" s="180" customFormat="1"/>
    <row r="155" s="180" customFormat="1"/>
    <row r="156" s="180" customFormat="1"/>
    <row r="157" s="180" customFormat="1"/>
    <row r="158" s="180" customFormat="1"/>
    <row r="159" s="180" customFormat="1"/>
    <row r="160" s="180" customFormat="1"/>
    <row r="161" s="180" customFormat="1"/>
    <row r="162" s="180" customFormat="1"/>
    <row r="163" s="180" customFormat="1"/>
    <row r="164" s="180" customFormat="1"/>
    <row r="165" s="180" customFormat="1"/>
    <row r="166" s="180" customFormat="1"/>
    <row r="167" s="180" customFormat="1"/>
    <row r="168" s="180" customFormat="1"/>
    <row r="169" s="180" customFormat="1"/>
    <row r="170" s="180" customFormat="1"/>
    <row r="171" s="180" customFormat="1"/>
    <row r="172" s="180" customFormat="1"/>
    <row r="173" s="180" customFormat="1"/>
    <row r="174" s="180" customFormat="1"/>
    <row r="175" s="180" customFormat="1"/>
    <row r="176" s="180" customFormat="1"/>
    <row r="177" s="180" customFormat="1"/>
    <row r="178" s="180" customFormat="1"/>
    <row r="179" s="180" customFormat="1"/>
    <row r="180" s="180" customFormat="1"/>
    <row r="181" s="180" customFormat="1"/>
    <row r="182" s="180" customFormat="1"/>
    <row r="183" s="180" customFormat="1"/>
    <row r="184" s="180" customFormat="1"/>
    <row r="185" s="180" customFormat="1"/>
    <row r="186" s="180" customFormat="1"/>
    <row r="187" s="180" customFormat="1"/>
    <row r="188" s="180" customFormat="1"/>
    <row r="189" s="180" customFormat="1"/>
    <row r="190" s="180" customFormat="1"/>
    <row r="191" s="180" customFormat="1"/>
    <row r="192" s="180" customFormat="1"/>
    <row r="193" s="180" customFormat="1"/>
    <row r="194" s="180" customFormat="1"/>
    <row r="195" s="180" customFormat="1"/>
    <row r="196" s="180" customFormat="1"/>
    <row r="197" s="180" customFormat="1"/>
    <row r="198" s="180" customFormat="1"/>
    <row r="199" s="180" customFormat="1"/>
    <row r="200" s="180" customFormat="1"/>
    <row r="201" s="180" customFormat="1"/>
    <row r="202" s="180" customFormat="1"/>
    <row r="203" s="180" customFormat="1"/>
    <row r="204" s="180" customFormat="1"/>
    <row r="205" s="180" customFormat="1"/>
    <row r="206" s="180" customFormat="1"/>
    <row r="207" s="180" customFormat="1"/>
    <row r="208" s="180" customFormat="1"/>
    <row r="209" s="180" customFormat="1"/>
    <row r="210" s="180" customFormat="1"/>
    <row r="211" s="180" customFormat="1"/>
    <row r="212" s="180" customFormat="1"/>
    <row r="213" s="180" customFormat="1"/>
    <row r="214" s="180" customFormat="1"/>
    <row r="215" s="180" customFormat="1"/>
    <row r="216" s="180" customFormat="1"/>
    <row r="217" s="180" customFormat="1"/>
    <row r="218" s="180" customFormat="1"/>
    <row r="219" s="180" customFormat="1"/>
    <row r="220" s="180" customFormat="1"/>
    <row r="221" s="180" customFormat="1"/>
    <row r="222" s="180" customFormat="1"/>
    <row r="223" s="180" customFormat="1"/>
    <row r="224" s="180" customFormat="1"/>
    <row r="225" s="180" customFormat="1"/>
    <row r="226" s="180" customFormat="1"/>
    <row r="227" s="180" customFormat="1"/>
    <row r="228" s="180" customFormat="1"/>
    <row r="229" s="180" customFormat="1"/>
    <row r="230" s="180" customFormat="1"/>
    <row r="231" s="180" customFormat="1"/>
    <row r="232" s="180" customFormat="1"/>
    <row r="233" s="180" customFormat="1"/>
    <row r="234" s="180" customFormat="1"/>
    <row r="235" s="180" customFormat="1"/>
    <row r="236" s="180" customFormat="1"/>
    <row r="237" s="180" customFormat="1"/>
    <row r="238" s="180" customFormat="1"/>
    <row r="239" s="180" customFormat="1"/>
    <row r="240" s="180" customFormat="1"/>
    <row r="241" s="180" customFormat="1"/>
    <row r="242" s="180" customFormat="1"/>
    <row r="243" s="180" customFormat="1"/>
    <row r="244" s="180" customFormat="1"/>
    <row r="245" s="180" customFormat="1"/>
    <row r="246" s="180" customFormat="1"/>
    <row r="247" s="180" customFormat="1"/>
    <row r="248" s="180" customFormat="1"/>
    <row r="249" s="180" customFormat="1"/>
    <row r="250" s="180" customFormat="1"/>
  </sheetData>
  <mergeCells count="24">
    <mergeCell ref="U42:Z42"/>
    <mergeCell ref="B52:D53"/>
    <mergeCell ref="U5:V5"/>
    <mergeCell ref="B14:D14"/>
    <mergeCell ref="E14:J14"/>
    <mergeCell ref="K14:T14"/>
    <mergeCell ref="U14:Z14"/>
    <mergeCell ref="B24:D25"/>
    <mergeCell ref="B28:D28"/>
    <mergeCell ref="E28:J28"/>
    <mergeCell ref="K28:T28"/>
    <mergeCell ref="U28:Z28"/>
    <mergeCell ref="D4:E4"/>
    <mergeCell ref="F4:H4"/>
    <mergeCell ref="D6:E6"/>
    <mergeCell ref="D7:E7"/>
    <mergeCell ref="D8:E8"/>
    <mergeCell ref="D9:E9"/>
    <mergeCell ref="D10:E10"/>
    <mergeCell ref="B38:D39"/>
    <mergeCell ref="B42:D42"/>
    <mergeCell ref="E42:J42"/>
    <mergeCell ref="K42:T42"/>
    <mergeCell ref="D11:E11"/>
  </mergeCells>
  <conditionalFormatting sqref="U16:W16">
    <cfRule type="cellIs" dxfId="174" priority="71" operator="lessThan">
      <formula>0</formula>
    </cfRule>
    <cfRule type="cellIs" dxfId="173" priority="72" operator="greaterThan">
      <formula>0</formula>
    </cfRule>
    <cfRule type="cellIs" dxfId="172" priority="73" operator="lessThan">
      <formula>0</formula>
    </cfRule>
    <cfRule type="cellIs" dxfId="171" priority="75" operator="equal">
      <formula>$Z$16</formula>
    </cfRule>
    <cfRule type="cellIs" dxfId="170" priority="76" operator="equal">
      <formula>-1</formula>
    </cfRule>
    <cfRule type="cellIs" dxfId="169" priority="77" operator="equal">
      <formula>$U$16</formula>
    </cfRule>
  </conditionalFormatting>
  <conditionalFormatting sqref="V16:W16">
    <cfRule type="cellIs" dxfId="168" priority="74" operator="lessThan">
      <formula>0</formula>
    </cfRule>
  </conditionalFormatting>
  <conditionalFormatting sqref="U17:Z23">
    <cfRule type="cellIs" dxfId="167" priority="64" operator="lessThan">
      <formula>0</formula>
    </cfRule>
    <cfRule type="cellIs" dxfId="166" priority="65" operator="greaterThan">
      <formula>0</formula>
    </cfRule>
    <cfRule type="cellIs" dxfId="165" priority="66" operator="lessThan">
      <formula>0</formula>
    </cfRule>
    <cfRule type="cellIs" dxfId="164" priority="68" operator="equal">
      <formula>$Z$16</formula>
    </cfRule>
    <cfRule type="cellIs" dxfId="163" priority="69" operator="equal">
      <formula>-1</formula>
    </cfRule>
    <cfRule type="cellIs" dxfId="162" priority="70" operator="equal">
      <formula>$U$16</formula>
    </cfRule>
  </conditionalFormatting>
  <conditionalFormatting sqref="V17:Y23">
    <cfRule type="cellIs" dxfId="161" priority="67" operator="lessThan">
      <formula>0</formula>
    </cfRule>
  </conditionalFormatting>
  <conditionalFormatting sqref="X16:Z16">
    <cfRule type="cellIs" dxfId="160" priority="57" operator="lessThan">
      <formula>0</formula>
    </cfRule>
    <cfRule type="cellIs" dxfId="159" priority="58" operator="greaterThan">
      <formula>0</formula>
    </cfRule>
    <cfRule type="cellIs" dxfId="158" priority="59" operator="lessThan">
      <formula>0</formula>
    </cfRule>
    <cfRule type="cellIs" dxfId="157" priority="61" operator="equal">
      <formula>$Z$16</formula>
    </cfRule>
    <cfRule type="cellIs" dxfId="156" priority="62" operator="equal">
      <formula>-1</formula>
    </cfRule>
    <cfRule type="cellIs" dxfId="155" priority="63" operator="equal">
      <formula>$U$16</formula>
    </cfRule>
  </conditionalFormatting>
  <conditionalFormatting sqref="X16:Y16">
    <cfRule type="cellIs" dxfId="154" priority="60" operator="lessThan">
      <formula>0</formula>
    </cfRule>
  </conditionalFormatting>
  <conditionalFormatting sqref="U30:W30">
    <cfRule type="cellIs" dxfId="153" priority="50" operator="lessThan">
      <formula>0</formula>
    </cfRule>
    <cfRule type="cellIs" dxfId="152" priority="51" operator="greaterThan">
      <formula>0</formula>
    </cfRule>
    <cfRule type="cellIs" dxfId="151" priority="52" operator="lessThan">
      <formula>0</formula>
    </cfRule>
    <cfRule type="cellIs" dxfId="150" priority="54" operator="equal">
      <formula>$Z$16</formula>
    </cfRule>
    <cfRule type="cellIs" dxfId="149" priority="55" operator="equal">
      <formula>-1</formula>
    </cfRule>
    <cfRule type="cellIs" dxfId="148" priority="56" operator="equal">
      <formula>$U$16</formula>
    </cfRule>
  </conditionalFormatting>
  <conditionalFormatting sqref="V30:W30">
    <cfRule type="cellIs" dxfId="147" priority="53" operator="lessThan">
      <formula>0</formula>
    </cfRule>
  </conditionalFormatting>
  <conditionalFormatting sqref="X30:Z30">
    <cfRule type="cellIs" dxfId="146" priority="43" operator="lessThan">
      <formula>0</formula>
    </cfRule>
    <cfRule type="cellIs" dxfId="145" priority="44" operator="greaterThan">
      <formula>0</formula>
    </cfRule>
    <cfRule type="cellIs" dxfId="144" priority="45" operator="lessThan">
      <formula>0</formula>
    </cfRule>
    <cfRule type="cellIs" dxfId="143" priority="47" operator="equal">
      <formula>$Z$16</formula>
    </cfRule>
    <cfRule type="cellIs" dxfId="142" priority="48" operator="equal">
      <formula>-1</formula>
    </cfRule>
    <cfRule type="cellIs" dxfId="141" priority="49" operator="equal">
      <formula>$U$16</formula>
    </cfRule>
  </conditionalFormatting>
  <conditionalFormatting sqref="X30:Y30">
    <cfRule type="cellIs" dxfId="140" priority="46" operator="lessThan">
      <formula>0</formula>
    </cfRule>
  </conditionalFormatting>
  <conditionalFormatting sqref="U31:W37">
    <cfRule type="cellIs" dxfId="139" priority="36" operator="lessThan">
      <formula>0</formula>
    </cfRule>
    <cfRule type="cellIs" dxfId="138" priority="37" operator="greaterThan">
      <formula>0</formula>
    </cfRule>
    <cfRule type="cellIs" dxfId="137" priority="38" operator="lessThan">
      <formula>0</formula>
    </cfRule>
    <cfRule type="cellIs" dxfId="136" priority="40" operator="equal">
      <formula>$Z$16</formula>
    </cfRule>
    <cfRule type="cellIs" dxfId="135" priority="41" operator="equal">
      <formula>-1</formula>
    </cfRule>
    <cfRule type="cellIs" dxfId="134" priority="42" operator="equal">
      <formula>$U$16</formula>
    </cfRule>
  </conditionalFormatting>
  <conditionalFormatting sqref="V31:W37">
    <cfRule type="cellIs" dxfId="133" priority="39" operator="lessThan">
      <formula>0</formula>
    </cfRule>
  </conditionalFormatting>
  <conditionalFormatting sqref="X31:Z37">
    <cfRule type="cellIs" dxfId="132" priority="29" operator="lessThan">
      <formula>0</formula>
    </cfRule>
    <cfRule type="cellIs" dxfId="131" priority="30" operator="greaterThan">
      <formula>0</formula>
    </cfRule>
    <cfRule type="cellIs" dxfId="130" priority="31" operator="lessThan">
      <formula>0</formula>
    </cfRule>
    <cfRule type="cellIs" dxfId="129" priority="33" operator="equal">
      <formula>$Z$16</formula>
    </cfRule>
    <cfRule type="cellIs" dxfId="128" priority="34" operator="equal">
      <formula>-1</formula>
    </cfRule>
    <cfRule type="cellIs" dxfId="127" priority="35" operator="equal">
      <formula>$U$16</formula>
    </cfRule>
  </conditionalFormatting>
  <conditionalFormatting sqref="X31:Y37">
    <cfRule type="cellIs" dxfId="126" priority="32" operator="lessThan">
      <formula>0</formula>
    </cfRule>
  </conditionalFormatting>
  <conditionalFormatting sqref="U44:W44">
    <cfRule type="cellIs" dxfId="125" priority="22" operator="lessThan">
      <formula>0</formula>
    </cfRule>
    <cfRule type="cellIs" dxfId="124" priority="23" operator="greaterThan">
      <formula>0</formula>
    </cfRule>
    <cfRule type="cellIs" dxfId="123" priority="24" operator="lessThan">
      <formula>0</formula>
    </cfRule>
    <cfRule type="cellIs" dxfId="122" priority="26" operator="equal">
      <formula>$Z$16</formula>
    </cfRule>
    <cfRule type="cellIs" dxfId="121" priority="27" operator="equal">
      <formula>-1</formula>
    </cfRule>
    <cfRule type="cellIs" dxfId="120" priority="28" operator="equal">
      <formula>$U$16</formula>
    </cfRule>
  </conditionalFormatting>
  <conditionalFormatting sqref="V44:W44">
    <cfRule type="cellIs" dxfId="119" priority="25" operator="lessThan">
      <formula>0</formula>
    </cfRule>
  </conditionalFormatting>
  <conditionalFormatting sqref="X44:Z44">
    <cfRule type="cellIs" dxfId="118" priority="15" operator="lessThan">
      <formula>0</formula>
    </cfRule>
    <cfRule type="cellIs" dxfId="117" priority="16" operator="greaterThan">
      <formula>0</formula>
    </cfRule>
    <cfRule type="cellIs" dxfId="116" priority="17" operator="lessThan">
      <formula>0</formula>
    </cfRule>
    <cfRule type="cellIs" dxfId="115" priority="19" operator="equal">
      <formula>$Z$16</formula>
    </cfRule>
    <cfRule type="cellIs" dxfId="114" priority="20" operator="equal">
      <formula>-1</formula>
    </cfRule>
    <cfRule type="cellIs" dxfId="113" priority="21" operator="equal">
      <formula>$U$16</formula>
    </cfRule>
  </conditionalFormatting>
  <conditionalFormatting sqref="X44:Y44">
    <cfRule type="cellIs" dxfId="112" priority="18" operator="lessThan">
      <formula>0</formula>
    </cfRule>
  </conditionalFormatting>
  <conditionalFormatting sqref="U45:W51">
    <cfRule type="cellIs" dxfId="111" priority="8" operator="lessThan">
      <formula>0</formula>
    </cfRule>
    <cfRule type="cellIs" dxfId="110" priority="9" operator="greaterThan">
      <formula>0</formula>
    </cfRule>
    <cfRule type="cellIs" dxfId="109" priority="10" operator="lessThan">
      <formula>0</formula>
    </cfRule>
    <cfRule type="cellIs" dxfId="108" priority="12" operator="equal">
      <formula>$Z$16</formula>
    </cfRule>
    <cfRule type="cellIs" dxfId="107" priority="13" operator="equal">
      <formula>-1</formula>
    </cfRule>
    <cfRule type="cellIs" dxfId="106" priority="14" operator="equal">
      <formula>$U$16</formula>
    </cfRule>
  </conditionalFormatting>
  <conditionalFormatting sqref="V45:W51">
    <cfRule type="cellIs" dxfId="105" priority="11" operator="lessThan">
      <formula>0</formula>
    </cfRule>
  </conditionalFormatting>
  <conditionalFormatting sqref="X45:Z51">
    <cfRule type="cellIs" dxfId="104" priority="1" operator="lessThan">
      <formula>0</formula>
    </cfRule>
    <cfRule type="cellIs" dxfId="103" priority="2" operator="greaterThan">
      <formula>0</formula>
    </cfRule>
    <cfRule type="cellIs" dxfId="102" priority="3" operator="lessThan">
      <formula>0</formula>
    </cfRule>
    <cfRule type="cellIs" dxfId="101" priority="5" operator="equal">
      <formula>$Z$16</formula>
    </cfRule>
    <cfRule type="cellIs" dxfId="100" priority="6" operator="equal">
      <formula>-1</formula>
    </cfRule>
    <cfRule type="cellIs" dxfId="99" priority="7" operator="equal">
      <formula>$U$16</formula>
    </cfRule>
  </conditionalFormatting>
  <conditionalFormatting sqref="X45:Y51">
    <cfRule type="cellIs" dxfId="98" priority="4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PRINCIPAL</vt:lpstr>
      <vt:lpstr>PROYECTO  I - 1º CURSO</vt:lpstr>
      <vt:lpstr>PROYECTO I - 2º CURSO</vt:lpstr>
      <vt:lpstr>PROYECTO II - 1º CURSO</vt:lpstr>
      <vt:lpstr>PROYECTO II - 2º 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2019-10-20T12:20:31Z</dcterms:created>
  <dcterms:modified xsi:type="dcterms:W3CDTF">2019-10-20T13:38:56Z</dcterms:modified>
</cp:coreProperties>
</file>