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oques de contenido" sheetId="1" r:id="rId3"/>
    <sheet state="visible" name="Criterios de evaluación" sheetId="2" r:id="rId4"/>
    <sheet state="visible" name="Contenidos-Criteros-Unidades" sheetId="3" r:id="rId5"/>
  </sheets>
  <definedNames/>
  <calcPr/>
</workbook>
</file>

<file path=xl/sharedStrings.xml><?xml version="1.0" encoding="utf-8"?>
<sst xmlns="http://schemas.openxmlformats.org/spreadsheetml/2006/main" count="185" uniqueCount="137">
  <si>
    <t>Bloque 1. Tecnologías de la Información y de la Comunicación.</t>
  </si>
  <si>
    <t>1. Elementos y dispositivos de comunicación alámbrica e inalámbrica: telefonía móvil y comunicación vía satélite. Descripción y principios técnicos.</t>
  </si>
  <si>
    <t>2. Tipología de redes.</t>
  </si>
  <si>
    <t>3. Conexiones a Internet.</t>
  </si>
  <si>
    <t>4. Publicación e intercambio de información en medios digitales.</t>
  </si>
  <si>
    <t>5. Conceptos básicos e introducción a los lenguajes de programación.</t>
  </si>
  <si>
    <t>6. Programa fuente y programa ejecutable, compilación y ejecución de un programa, algoritmos, diagrama de flujo y simbología.</t>
  </si>
  <si>
    <t>7. Programas estructurados: constantes, variables, estructuras básicas de control, funciones, etc.</t>
  </si>
  <si>
    <t>8. Uso de ordenadores y otros sistemas de intercambio de información.</t>
  </si>
  <si>
    <t>9. Uso racional de servicios de Internet: control y protección de datos.</t>
  </si>
  <si>
    <t>10. Internet de las cosas (IoT)</t>
  </si>
  <si>
    <t>Bloque 2. Instalaciones en viviendas.</t>
  </si>
  <si>
    <t>Bloques de contenidos</t>
  </si>
  <si>
    <t>1. Instalaciones características: instalación eléctrica, instalación de agua sanitaria, instalación de saneamiento.</t>
  </si>
  <si>
    <t xml:space="preserve"> Criterios de evaluación</t>
  </si>
  <si>
    <t>Denominación</t>
  </si>
  <si>
    <t>2. Otras instalaciones: calefacción, gas, aire acondicionado, domótica.</t>
  </si>
  <si>
    <t>3. Normativa, simbología, análisis y montaje de instalaciones básicas.</t>
  </si>
  <si>
    <t>4. Ahorro energético en una vivienda. Arquitectura bioclimática.</t>
  </si>
  <si>
    <t>Bloque 3. Electrónica.</t>
  </si>
  <si>
    <t xml:space="preserve"> % Asignado al criterio</t>
  </si>
  <si>
    <t xml:space="preserve"> Número usos del criterio</t>
  </si>
  <si>
    <t>1. Electrónica analógica.</t>
  </si>
  <si>
    <t>1ª EVALUACIÓN</t>
  </si>
  <si>
    <t>2. Componentes básicos.</t>
  </si>
  <si>
    <t>2ª EVALUACIÓN</t>
  </si>
  <si>
    <t>3. Simbología y análisis de circuitos elementales.</t>
  </si>
  <si>
    <t>4. Montaje de circuitos sencillos.</t>
  </si>
  <si>
    <t>5. Electrónica digital.</t>
  </si>
  <si>
    <t>3ª EVALUACIÓN</t>
  </si>
  <si>
    <t>6. Aplicación del álgebra de Boole a problemas tecnológicos básicos.</t>
  </si>
  <si>
    <t>7. Funciones lógicas.</t>
  </si>
  <si>
    <t>8. Puertas lógicas.</t>
  </si>
  <si>
    <t>9. Uso de simuladores para analizar el comportamiento de los circuitos electrónicos.</t>
  </si>
  <si>
    <t>10. Descripción y análisis de sistemas electrónicos por bloques: entrada, salida y proceso.</t>
  </si>
  <si>
    <t xml:space="preserve">Tema 4
Electrónica
</t>
  </si>
  <si>
    <t>11. Circuitos integrados simples.</t>
  </si>
  <si>
    <t>Bloque 4. Control y robótica</t>
  </si>
  <si>
    <t xml:space="preserve">Tema 9
Tecnología y sociedad
</t>
  </si>
  <si>
    <t xml:space="preserve">Tema 8
Instalaciones en viviendas
</t>
  </si>
  <si>
    <t>1. Sistemas automáticos, componentes característicos de dispositivos de control.</t>
  </si>
  <si>
    <t xml:space="preserve">Tema 1
Tecnología de la comunicación
</t>
  </si>
  <si>
    <t xml:space="preserve">Tema 6
Control mediante ordenador I
</t>
  </si>
  <si>
    <t xml:space="preserve">Tema 6
Control mediante ordenador II
</t>
  </si>
  <si>
    <t>2. Sensores digitales y analógicos básicos.</t>
  </si>
  <si>
    <t>3. Actuadores.</t>
  </si>
  <si>
    <t>4. Diseño y construcción de robots.</t>
  </si>
  <si>
    <t xml:space="preserve">Tema 7
Neumática e hidraúlica
</t>
  </si>
  <si>
    <t>5. Grados de libertad.</t>
  </si>
  <si>
    <t>6. Características técnicas.</t>
  </si>
  <si>
    <t>7. El ordenador como elemento de programación y control.</t>
  </si>
  <si>
    <t>8. Lenguajes básicos de programación.</t>
  </si>
  <si>
    <t>9. Arquitectura y características básicas de plataformas de hardware de control, ventajas del hardware libre sobre el privativo.</t>
  </si>
  <si>
    <t>10. Aplicación de tarjetas controladoras o plataformas de hardware de control en la experimentación con prototipos diseñados.</t>
  </si>
  <si>
    <r>
      <t xml:space="preserve">Ud08
</t>
    </r>
    <r>
      <rPr/>
      <t>Título de la unidad 08</t>
    </r>
  </si>
  <si>
    <t>11. Diseño e impresión 3D.</t>
  </si>
  <si>
    <t>12. Cultura MAKER.</t>
  </si>
  <si>
    <t>Bloque</t>
  </si>
  <si>
    <r>
      <t xml:space="preserve">Ud09
</t>
    </r>
    <r>
      <rPr/>
      <t>Título de la unidad 09</t>
    </r>
  </si>
  <si>
    <t>Bloque 5. Neumática e hidráulica.</t>
  </si>
  <si>
    <r>
      <t xml:space="preserve">Ud10
</t>
    </r>
    <r>
      <rPr/>
      <t>Título de la unidad 10</t>
    </r>
  </si>
  <si>
    <r>
      <t xml:space="preserve">Ud11
</t>
    </r>
    <r>
      <rPr/>
      <t>Título de la unidad 11</t>
    </r>
  </si>
  <si>
    <t>Código</t>
  </si>
  <si>
    <r>
      <t xml:space="preserve">Ud12
</t>
    </r>
    <r>
      <rPr/>
      <t>Título de la unidad 12</t>
    </r>
  </si>
  <si>
    <r>
      <t xml:space="preserve">Ud13
</t>
    </r>
    <r>
      <rPr/>
      <t>Título de la unidad 13</t>
    </r>
  </si>
  <si>
    <r>
      <t xml:space="preserve">Ud14
</t>
    </r>
    <r>
      <rPr/>
      <t>Título de la unidad 14</t>
    </r>
  </si>
  <si>
    <r>
      <t xml:space="preserve">Ud15
</t>
    </r>
    <r>
      <rPr/>
      <t>Título de la unidad 15</t>
    </r>
  </si>
  <si>
    <r>
      <t xml:space="preserve">Ud16
</t>
    </r>
    <r>
      <rPr/>
      <t>Título de la unidad 16</t>
    </r>
  </si>
  <si>
    <t>Analizar los elementos y sistemas que configuran la comunicación alámbrica e inalámbrica.</t>
  </si>
  <si>
    <r>
      <t xml:space="preserve">Ud17
</t>
    </r>
    <r>
      <rPr/>
      <t>Título de la unidad 17</t>
    </r>
  </si>
  <si>
    <r>
      <t xml:space="preserve">Ud18
</t>
    </r>
    <r>
      <rPr/>
      <t>Título de la unidad 18</t>
    </r>
  </si>
  <si>
    <t>Acceder a servicios de intercambio y publicación de información digital con criterios de seguridad y uso responsable. Conocer los principios básicos del funcionamiento de Internet.</t>
  </si>
  <si>
    <r>
      <t xml:space="preserve">Ud19
</t>
    </r>
    <r>
      <rPr/>
      <t>Título de la unidad 19</t>
    </r>
  </si>
  <si>
    <r>
      <t xml:space="preserve">Ud20
</t>
    </r>
    <r>
      <rPr/>
      <t>Título de la unidad 20</t>
    </r>
  </si>
  <si>
    <t>Elaborar sencillos programas informáticos.</t>
  </si>
  <si>
    <t>Utilizar equipos informáticos.</t>
  </si>
  <si>
    <t>Número de criterios por unidad</t>
  </si>
  <si>
    <t>Conocer las partes básicas del funcionamiento de las plataformas de objetos conectados a Internet, valorando su impacto social.</t>
  </si>
  <si>
    <t>Describir los elementos que componen las distintas instalaciones de una vivienda y las normas que regulan su diseño y utilización.</t>
  </si>
  <si>
    <t>Realizar diseños sencillos empleando la simbología adecuada.</t>
  </si>
  <si>
    <t>Experimentar con el montaje de circuitos básicos y valorar las condiciones que contribuyen al ahorro energético.</t>
  </si>
  <si>
    <t>Evaluar la contribución de la arquitectura de la vivienda, sus instalaciones y de los hábitos de consumo al ahorro energético.</t>
  </si>
  <si>
    <t>1. Análisis de sistemas hidráulicos y neumáticos.</t>
  </si>
  <si>
    <t>Analizar y describir el funcionamiento y la aplicación de un circuito electrónico y sus componentes elementales.</t>
  </si>
  <si>
    <t>2. Componentes.</t>
  </si>
  <si>
    <t>Emplear simuladores que faciliten el diseño y permitan la práctica con la simbología normalizada.</t>
  </si>
  <si>
    <t>3. Simbología.</t>
  </si>
  <si>
    <t>Experimentar con el montaje de circuitos electrónicos analógicos y digitales elementales, describir su funcionamiento y aplicarlos en el proceso tecnológico.</t>
  </si>
  <si>
    <t>4. Principios físicos de funcionamiento.</t>
  </si>
  <si>
    <t>Realizar operaciones lógicas empleando el álgebra de Boole en la resolución de problemas tecnológicos sencillos.</t>
  </si>
  <si>
    <t>5. Montajes sencillos.</t>
  </si>
  <si>
    <t>Resolver mediante puertas lógicas problemas tecnológicos sencillos.</t>
  </si>
  <si>
    <t>6. Uso de simuladores en el diseño de circuitos básicos.</t>
  </si>
  <si>
    <t>Analizar sistemas automáticos, describir sus componentes. Explicar su funcionamiento, y conocer las aplicaciones más importantes de estos sistemas.</t>
  </si>
  <si>
    <t>Montar circuitos sencillos.</t>
  </si>
  <si>
    <t>Analizar sistemas automáticos y robóticos, describir sus componentes. Explicar su funcionamiento.</t>
  </si>
  <si>
    <t>7. Aplicación en sistemas industriales.</t>
  </si>
  <si>
    <t>Montar automatismos sencillos. Diseñar, proyectar y construir el prototipo de un robot o sistema de control que resuelva un problema tecnológico, cumpliendo con unas condiciones iniciales.</t>
  </si>
  <si>
    <t>Desarrollar un programa para controlar un sistema automático o un robot y su funcionamiento de forma autónoma.</t>
  </si>
  <si>
    <t>Manejar programas de diseño asistido por ordenador de productos y adquirir las habilidades y los conocimientos básicos para manejar el software que controla una impresora 3D.</t>
  </si>
  <si>
    <t>Conocer el funcionamiento de una impresora 3D y diseñar e imprimir piezas necesarias en el desarrollo de un proyecto tecnológico.</t>
  </si>
  <si>
    <t>Valorar la importancia que tiene para la difusión del conocimiento tecnológico la cultura libre y colaborativa.</t>
  </si>
  <si>
    <t>Conocer las principales aplicaciones de las tecnologías hidráulica y neumática.</t>
  </si>
  <si>
    <t>Bloque 6. Tecnología y sociedad.</t>
  </si>
  <si>
    <t>Identificar y describir las características y funcionamiento de este tipo de sistemas. Principios de funcionamiento, componentes y utilización segura en el manejo de circuitos neumáticos e hidráulicos.</t>
  </si>
  <si>
    <t>Conocer y manejar con soltura la simbología necesaria para representar circuitos.</t>
  </si>
  <si>
    <t>Experimentar con dispositivos neumáticos e hidráulicos y/o simuladores informáticos.</t>
  </si>
  <si>
    <t>Diseñar sistemas capaces de resolver un problema cotidiano utilizando energía hidráulica o neumática.</t>
  </si>
  <si>
    <t>1. Conocer la evolución tecnológica a lo largo de la historia.</t>
  </si>
  <si>
    <t>Conocer la evolución tecnológica a lo largo de la historia.</t>
  </si>
  <si>
    <t>Analizar objetos técnicos y tecnológicos mediante el análisis de objetos.</t>
  </si>
  <si>
    <t>Valorar la repercusión de la tecnología en el día a día. Adquirir hábitos que potencien el desarrollo sostenible.</t>
  </si>
  <si>
    <t>2. Analizar objetos técnicos y tecnológicos mediante el análisis de objetos.</t>
  </si>
  <si>
    <t>3. Valorar la repercusión de la tecnología en el día a día.</t>
  </si>
  <si>
    <t>4. Desarrollo sostenible y obsolescencia programada.</t>
  </si>
  <si>
    <t>% Influencia de la unidad en curso</t>
  </si>
  <si>
    <t>% Influencia evaluación en el curso</t>
  </si>
  <si>
    <t>% Influencia de la unidad en la evaluación</t>
  </si>
  <si>
    <t>Bloque 1. 
Tecnologías de la Información y de la Comunicación.</t>
  </si>
  <si>
    <t>x</t>
  </si>
  <si>
    <t xml:space="preserve">  </t>
  </si>
  <si>
    <t>Bloque 2. 
Instalaciones en viviendas.</t>
  </si>
  <si>
    <t>Bloque 3. 
Electrónica.</t>
  </si>
  <si>
    <t>Bloque 4. 
Control y robótica</t>
  </si>
  <si>
    <t>Bloque 5. 
Neumática e hidráulica.</t>
  </si>
  <si>
    <t>Bloque 6. 
Tecnología y sociedad.</t>
  </si>
  <si>
    <t>SUMA</t>
  </si>
  <si>
    <t>1 T</t>
  </si>
  <si>
    <t>Tema 4. Electrónica</t>
  </si>
  <si>
    <t>Tema 9. Tecnología y sociedad</t>
  </si>
  <si>
    <t>2T</t>
  </si>
  <si>
    <t>Tema 8. Instalaciones en viviendas.</t>
  </si>
  <si>
    <t>Tema 1. Tecnologías de la Información y de la Comunicación.</t>
  </si>
  <si>
    <t>Tema 6. Control por ordenador I</t>
  </si>
  <si>
    <t>3T</t>
  </si>
  <si>
    <t>Tema 6. Control por ordenador II</t>
  </si>
  <si>
    <t>Tema 7. Neumática e hidráulica.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</si>
</sst>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00%"/>
  </numFmts>
  <fonts count="18">
    <font>
      <sz val="10.0"/>
      <color rgb="FF000000"/>
      <name val="Arial"/>
    </font>
    <font>
      <b/>
      <sz val="12.0"/>
      <name val="Arial"/>
    </font>
    <font>
      <sz val="12.0"/>
      <color rgb="FF000000"/>
      <name val="Arial"/>
    </font>
    <font>
      <sz val="12.0"/>
      <name val="Arial"/>
    </font>
    <font>
      <b/>
      <sz val="12.0"/>
      <color rgb="FF000000"/>
      <name val="Arial"/>
    </font>
    <font>
      <b/>
      <sz val="12.0"/>
      <color rgb="FF000000"/>
      <name val="Calibri"/>
    </font>
    <font/>
    <font>
      <b/>
      <sz val="11.0"/>
      <color rgb="FF000000"/>
      <name val="Arial"/>
    </font>
    <font>
      <b/>
      <sz val="11.0"/>
      <color rgb="FF000000"/>
      <name val="Calibri"/>
    </font>
    <font>
      <sz val="11.0"/>
      <name val="Calibri"/>
    </font>
    <font>
      <b/>
      <sz val="11.0"/>
      <name val="Calibri"/>
    </font>
    <font>
      <b/>
      <sz val="12.0"/>
      <name val="Calibri"/>
    </font>
    <font>
      <sz val="11.0"/>
      <color rgb="FF000000"/>
      <name val="Arial"/>
    </font>
    <font>
      <b/>
      <sz val="14.0"/>
      <color rgb="FF000000"/>
      <name val="Arial"/>
    </font>
    <font>
      <sz val="10.0"/>
      <name val="Calibri"/>
    </font>
    <font>
      <sz val="11.0"/>
      <color rgb="FF000000"/>
      <name val="Calibri"/>
    </font>
    <font>
      <b/>
      <sz val="14.0"/>
      <color rgb="FF000000"/>
      <name val="Calibri"/>
    </font>
    <font>
      <b/>
      <sz val="14.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E6B8AF"/>
        <bgColor rgb="FFE6B8AF"/>
      </patternFill>
    </fill>
    <fill>
      <patternFill patternType="solid">
        <fgColor rgb="FF6AA84F"/>
        <bgColor rgb="FF6AA84F"/>
      </patternFill>
    </fill>
    <fill>
      <patternFill patternType="solid">
        <fgColor rgb="FFDD7E6B"/>
        <bgColor rgb="FFDD7E6B"/>
      </patternFill>
    </fill>
    <fill>
      <patternFill patternType="solid">
        <fgColor rgb="FFF9CB9C"/>
        <bgColor rgb="FFF9CB9C"/>
      </patternFill>
    </fill>
    <fill>
      <patternFill patternType="solid">
        <fgColor rgb="FFF4CCCC"/>
        <bgColor rgb="FFF4CCCC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E06666"/>
        <bgColor rgb="FFE06666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1" fillId="2" fontId="2" numFmtId="0" xfId="0" applyAlignment="1" applyBorder="1" applyFont="1">
      <alignment readingOrder="0" vertical="top"/>
    </xf>
    <xf borderId="0" fillId="0" fontId="3" numFmtId="0" xfId="0" applyFont="1"/>
    <xf borderId="2" fillId="3" fontId="4" numFmtId="0" xfId="0" applyAlignment="1" applyBorder="1" applyFill="1" applyFont="1">
      <alignment readingOrder="0" vertical="center"/>
    </xf>
    <xf borderId="2" fillId="4" fontId="5" numFmtId="0" xfId="0" applyAlignment="1" applyBorder="1" applyFill="1" applyFont="1">
      <alignment horizontal="center" readingOrder="0" shrinkToFit="0" textRotation="0" vertical="center" wrapText="1"/>
    </xf>
    <xf borderId="1" fillId="3" fontId="2" numFmtId="0" xfId="0" applyAlignment="1" applyBorder="1" applyFont="1">
      <alignment readingOrder="0" vertical="top"/>
    </xf>
    <xf borderId="2" fillId="4" fontId="5" numFmtId="0" xfId="0" applyAlignment="1" applyBorder="1" applyFont="1">
      <alignment horizontal="center" readingOrder="0" shrinkToFit="0" textRotation="90" vertical="bottom" wrapText="1"/>
    </xf>
    <xf borderId="3" fillId="0" fontId="6" numFmtId="0" xfId="0" applyBorder="1" applyFont="1"/>
    <xf borderId="2" fillId="4" fontId="5" numFmtId="0" xfId="0" applyAlignment="1" applyBorder="1" applyFont="1">
      <alignment horizontal="center" shrinkToFit="0" textRotation="0" vertical="center" wrapText="1"/>
    </xf>
    <xf borderId="4" fillId="0" fontId="6" numFmtId="0" xfId="0" applyBorder="1" applyFont="1"/>
    <xf borderId="5" fillId="4" fontId="5" numFmtId="0" xfId="0" applyAlignment="1" applyBorder="1" applyFont="1">
      <alignment horizontal="center" shrinkToFit="0" textRotation="0" vertical="center" wrapText="1"/>
    </xf>
    <xf borderId="2" fillId="5" fontId="4" numFmtId="0" xfId="0" applyAlignment="1" applyBorder="1" applyFill="1" applyFont="1">
      <alignment readingOrder="0" vertical="center"/>
    </xf>
    <xf borderId="2" fillId="4" fontId="5" numFmtId="0" xfId="0" applyAlignment="1" applyBorder="1" applyFont="1">
      <alignment horizontal="center" readingOrder="0" shrinkToFit="0" textRotation="90" vertical="bottom" wrapText="0"/>
    </xf>
    <xf borderId="1" fillId="5" fontId="2" numFmtId="0" xfId="0" applyAlignment="1" applyBorder="1" applyFont="1">
      <alignment readingOrder="0" vertical="top"/>
    </xf>
    <xf borderId="6" fillId="6" fontId="7" numFmtId="0" xfId="0" applyAlignment="1" applyBorder="1" applyFill="1" applyFont="1">
      <alignment horizontal="center" readingOrder="0" shrinkToFit="0" textRotation="0" vertical="center" wrapText="1"/>
    </xf>
    <xf borderId="7" fillId="0" fontId="6" numFmtId="0" xfId="0" applyBorder="1" applyFont="1"/>
    <xf borderId="6" fillId="2" fontId="7" numFmtId="0" xfId="0" applyAlignment="1" applyBorder="1" applyFont="1">
      <alignment horizontal="center" readingOrder="0" shrinkToFit="0" textRotation="0" vertical="center" wrapText="1"/>
    </xf>
    <xf borderId="8" fillId="0" fontId="6" numFmtId="0" xfId="0" applyBorder="1" applyFont="1"/>
    <xf borderId="6" fillId="7" fontId="7" numFmtId="0" xfId="0" applyAlignment="1" applyBorder="1" applyFill="1" applyFont="1">
      <alignment horizontal="center" readingOrder="0" shrinkToFit="0" textRotation="0" vertical="center" wrapText="1"/>
    </xf>
    <xf borderId="0" fillId="0" fontId="8" numFmtId="0" xfId="0" applyAlignment="1" applyFont="1">
      <alignment horizontal="left" readingOrder="0" shrinkToFit="0" textRotation="90" vertical="bottom" wrapText="1"/>
    </xf>
    <xf borderId="9" fillId="0" fontId="6" numFmtId="0" xfId="0" applyBorder="1" applyFont="1"/>
    <xf borderId="6" fillId="6" fontId="7" numFmtId="0" xfId="0" applyAlignment="1" applyBorder="1" applyFont="1">
      <alignment horizontal="center" readingOrder="0" shrinkToFit="0" textRotation="90" vertical="center" wrapText="1"/>
    </xf>
    <xf borderId="2" fillId="8" fontId="4" numFmtId="0" xfId="0" applyAlignment="1" applyBorder="1" applyFill="1" applyFont="1">
      <alignment readingOrder="0" vertical="center"/>
    </xf>
    <xf borderId="6" fillId="2" fontId="7" numFmtId="0" xfId="0" applyAlignment="1" applyBorder="1" applyFont="1">
      <alignment horizontal="center" readingOrder="0" shrinkToFit="0" textRotation="90" vertical="center" wrapText="1"/>
    </xf>
    <xf borderId="1" fillId="8" fontId="2" numFmtId="0" xfId="0" applyAlignment="1" applyBorder="1" applyFont="1">
      <alignment readingOrder="0" vertical="top"/>
    </xf>
    <xf borderId="6" fillId="7" fontId="7" numFmtId="0" xfId="0" applyAlignment="1" applyBorder="1" applyFont="1">
      <alignment horizontal="center" readingOrder="0" shrinkToFit="0" textRotation="90" vertical="center" wrapText="1"/>
    </xf>
    <xf borderId="6" fillId="7" fontId="8" numFmtId="0" xfId="0" applyAlignment="1" applyBorder="1" applyFont="1">
      <alignment horizontal="center" readingOrder="0" shrinkToFit="0" textRotation="90" vertical="center" wrapText="1"/>
    </xf>
    <xf borderId="6" fillId="0" fontId="8" numFmtId="0" xfId="0" applyAlignment="1" applyBorder="1" applyFont="1">
      <alignment horizontal="left" readingOrder="0" shrinkToFit="0" textRotation="90" vertical="bottom" wrapText="1"/>
    </xf>
    <xf borderId="1" fillId="4" fontId="8" numFmtId="0" xfId="0" applyAlignment="1" applyBorder="1" applyFont="1">
      <alignment horizontal="center" readingOrder="0" shrinkToFit="0" textRotation="90" vertical="bottom" wrapText="1"/>
    </xf>
    <xf borderId="2" fillId="9" fontId="4" numFmtId="0" xfId="0" applyAlignment="1" applyBorder="1" applyFill="1" applyFont="1">
      <alignment readingOrder="0" vertical="center"/>
    </xf>
    <xf borderId="1" fillId="4" fontId="8" numFmtId="0" xfId="0" applyAlignment="1" applyBorder="1" applyFont="1">
      <alignment horizontal="center" shrinkToFit="0" textRotation="90" vertical="bottom" wrapText="1"/>
    </xf>
    <xf borderId="1" fillId="9" fontId="2" numFmtId="0" xfId="0" applyAlignment="1" applyBorder="1" applyFont="1">
      <alignment readingOrder="0" vertical="top"/>
    </xf>
    <xf borderId="1" fillId="0" fontId="2" numFmtId="0" xfId="0" applyAlignment="1" applyBorder="1" applyFont="1">
      <alignment horizontal="right" readingOrder="0" vertical="top"/>
    </xf>
    <xf borderId="1" fillId="0" fontId="2" numFmtId="0" xfId="0" applyAlignment="1" applyBorder="1" applyFont="1">
      <alignment readingOrder="0" vertical="top"/>
    </xf>
    <xf borderId="1" fillId="4" fontId="5" numFmtId="0" xfId="0" applyAlignment="1" applyBorder="1" applyFont="1">
      <alignment horizontal="right" readingOrder="0" shrinkToFit="0" vertical="center" wrapText="1"/>
    </xf>
    <xf borderId="1" fillId="4" fontId="8" numFmtId="9" xfId="0" applyAlignment="1" applyBorder="1" applyFont="1" applyNumberFormat="1">
      <alignment horizontal="center" vertical="center"/>
    </xf>
    <xf borderId="2" fillId="10" fontId="4" numFmtId="0" xfId="0" applyAlignment="1" applyBorder="1" applyFill="1" applyFont="1">
      <alignment readingOrder="0" vertical="center"/>
    </xf>
    <xf borderId="1" fillId="10" fontId="2" numFmtId="0" xfId="0" applyAlignment="1" applyBorder="1" applyFont="1">
      <alignment readingOrder="0" vertical="top"/>
    </xf>
    <xf borderId="1" fillId="0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vertical="center"/>
    </xf>
    <xf borderId="0" fillId="11" fontId="6" numFmtId="0" xfId="0" applyFill="1" applyFont="1"/>
    <xf borderId="0" fillId="11" fontId="4" numFmtId="0" xfId="0" applyAlignment="1" applyFont="1">
      <alignment horizontal="center" readingOrder="0" vertical="center"/>
    </xf>
    <xf borderId="1" fillId="4" fontId="10" numFmtId="0" xfId="0" applyAlignment="1" applyBorder="1" applyFont="1">
      <alignment horizontal="center" vertical="center"/>
    </xf>
    <xf borderId="6" fillId="6" fontId="8" numFmtId="0" xfId="0" applyAlignment="1" applyBorder="1" applyFont="1">
      <alignment horizontal="center" readingOrder="0" vertical="center"/>
    </xf>
    <xf borderId="6" fillId="2" fontId="8" numFmtId="0" xfId="0" applyAlignment="1" applyBorder="1" applyFont="1">
      <alignment horizontal="center" readingOrder="0" vertical="center"/>
    </xf>
    <xf borderId="6" fillId="7" fontId="8" numFmtId="0" xfId="0" applyAlignment="1" applyBorder="1" applyFont="1">
      <alignment horizontal="center" readingOrder="0" vertical="center"/>
    </xf>
    <xf borderId="6" fillId="12" fontId="10" numFmtId="0" xfId="0" applyAlignment="1" applyBorder="1" applyFill="1" applyFont="1">
      <alignment horizontal="center" readingOrder="0" vertical="center"/>
    </xf>
    <xf borderId="1" fillId="4" fontId="11" numFmtId="0" xfId="0" applyAlignment="1" applyBorder="1" applyFont="1">
      <alignment horizontal="right" readingOrder="0" vertical="center"/>
    </xf>
    <xf borderId="6" fillId="6" fontId="8" numFmtId="164" xfId="0" applyAlignment="1" applyBorder="1" applyFont="1" applyNumberFormat="1">
      <alignment horizontal="center" vertical="center"/>
    </xf>
    <xf borderId="6" fillId="2" fontId="8" numFmtId="164" xfId="0" applyAlignment="1" applyBorder="1" applyFont="1" applyNumberFormat="1">
      <alignment horizontal="center" vertical="center"/>
    </xf>
    <xf borderId="6" fillId="7" fontId="8" numFmtId="164" xfId="0" applyAlignment="1" applyBorder="1" applyFont="1" applyNumberFormat="1">
      <alignment horizontal="center" vertical="center"/>
    </xf>
    <xf borderId="6" fillId="12" fontId="10" numFmtId="164" xfId="0" applyAlignment="1" applyBorder="1" applyFont="1" applyNumberFormat="1">
      <alignment horizontal="center" vertical="center"/>
    </xf>
    <xf borderId="10" fillId="4" fontId="11" numFmtId="0" xfId="0" applyAlignment="1" applyBorder="1" applyFont="1">
      <alignment horizontal="right" readingOrder="0" vertical="center"/>
    </xf>
    <xf borderId="6" fillId="6" fontId="8" numFmtId="10" xfId="0" applyAlignment="1" applyBorder="1" applyFont="1" applyNumberFormat="1">
      <alignment horizontal="center" vertical="center"/>
    </xf>
    <xf borderId="6" fillId="2" fontId="8" numFmtId="10" xfId="0" applyAlignment="1" applyBorder="1" applyFont="1" applyNumberFormat="1">
      <alignment horizontal="center" vertical="center"/>
    </xf>
    <xf borderId="6" fillId="7" fontId="8" numFmtId="10" xfId="0" applyAlignment="1" applyBorder="1" applyFont="1" applyNumberFormat="1">
      <alignment horizontal="center" vertical="center"/>
    </xf>
    <xf borderId="1" fillId="12" fontId="10" numFmtId="164" xfId="0" applyAlignment="1" applyBorder="1" applyFont="1" applyNumberFormat="1">
      <alignment horizontal="center" vertical="center"/>
    </xf>
    <xf borderId="9" fillId="4" fontId="8" numFmtId="9" xfId="0" applyAlignment="1" applyBorder="1" applyFont="1" applyNumberFormat="1">
      <alignment horizontal="center" vertical="center"/>
    </xf>
    <xf borderId="4" fillId="4" fontId="10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readingOrder="0" shrinkToFit="0" vertical="center" wrapText="1"/>
    </xf>
    <xf borderId="4" fillId="2" fontId="12" numFmtId="0" xfId="0" applyAlignment="1" applyBorder="1" applyFont="1">
      <alignment horizontal="center" shrinkToFit="0" vertical="center" wrapText="1"/>
    </xf>
    <xf borderId="10" fillId="2" fontId="12" numFmtId="0" xfId="0" applyAlignment="1" applyBorder="1" applyFont="1">
      <alignment horizontal="left" shrinkToFit="0" vertical="center" wrapText="1"/>
    </xf>
    <xf borderId="3" fillId="2" fontId="13" numFmtId="9" xfId="0" applyAlignment="1" applyBorder="1" applyFont="1" applyNumberFormat="1">
      <alignment horizontal="center" readingOrder="0" shrinkToFit="0" vertical="center" wrapText="1"/>
    </xf>
    <xf borderId="8" fillId="2" fontId="9" numFmtId="10" xfId="0" applyAlignment="1" applyBorder="1" applyFont="1" applyNumberFormat="1">
      <alignment horizontal="center" readingOrder="0" vertical="center"/>
    </xf>
    <xf borderId="4" fillId="12" fontId="10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 readingOrder="0" vertical="center"/>
    </xf>
    <xf borderId="1" fillId="12" fontId="14" numFmtId="164" xfId="0" applyAlignment="1" applyBorder="1" applyFont="1" applyNumberFormat="1">
      <alignment horizontal="center" readingOrder="0" textRotation="0" vertical="center"/>
    </xf>
    <xf borderId="1" fillId="0" fontId="14" numFmtId="164" xfId="0" applyAlignment="1" applyBorder="1" applyFont="1" applyNumberFormat="1">
      <alignment horizontal="center" readingOrder="0" vertical="center"/>
    </xf>
    <xf borderId="1" fillId="0" fontId="14" numFmtId="164" xfId="0" applyAlignment="1" applyBorder="1" applyFont="1" applyNumberFormat="1">
      <alignment horizontal="center" vertical="center"/>
    </xf>
    <xf borderId="1" fillId="2" fontId="12" numFmtId="0" xfId="0" applyAlignment="1" applyBorder="1" applyFont="1">
      <alignment horizontal="center" shrinkToFit="0" vertical="center" wrapText="1"/>
    </xf>
    <xf borderId="6" fillId="2" fontId="12" numFmtId="0" xfId="0" applyAlignment="1" applyBorder="1" applyFont="1">
      <alignment horizontal="left" shrinkToFit="0" vertical="center" wrapText="1"/>
    </xf>
    <xf borderId="6" fillId="2" fontId="12" numFmtId="0" xfId="0" applyAlignment="1" applyBorder="1" applyFont="1">
      <alignment horizontal="left" readingOrder="0" shrinkToFit="0" vertical="center" wrapText="1"/>
    </xf>
    <xf borderId="2" fillId="3" fontId="4" numFmtId="0" xfId="0" applyAlignment="1" applyBorder="1" applyFont="1">
      <alignment horizontal="center" readingOrder="0" shrinkToFit="0" vertical="center" wrapText="1"/>
    </xf>
    <xf borderId="1" fillId="3" fontId="12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horizontal="left" shrinkToFit="0" vertical="center" wrapText="1"/>
    </xf>
    <xf borderId="3" fillId="3" fontId="13" numFmtId="9" xfId="0" applyAlignment="1" applyBorder="1" applyFont="1" applyNumberFormat="1">
      <alignment horizontal="center" readingOrder="0" shrinkToFit="0" vertical="center" wrapText="1"/>
    </xf>
    <xf borderId="1" fillId="3" fontId="9" numFmtId="10" xfId="0" applyAlignment="1" applyBorder="1" applyFont="1" applyNumberFormat="1">
      <alignment horizontal="center" readingOrder="0" vertical="center"/>
    </xf>
    <xf borderId="2" fillId="5" fontId="4" numFmtId="0" xfId="0" applyAlignment="1" applyBorder="1" applyFont="1">
      <alignment horizontal="center" readingOrder="0" vertical="center"/>
    </xf>
    <xf borderId="1" fillId="5" fontId="15" numFmtId="0" xfId="0" applyAlignment="1" applyBorder="1" applyFont="1">
      <alignment horizontal="center" shrinkToFit="0" vertical="center" wrapText="1"/>
    </xf>
    <xf borderId="1" fillId="5" fontId="15" numFmtId="0" xfId="0" applyAlignment="1" applyBorder="1" applyFont="1">
      <alignment horizontal="left" shrinkToFit="0" vertical="center" wrapText="1"/>
    </xf>
    <xf borderId="2" fillId="5" fontId="16" numFmtId="9" xfId="0" applyAlignment="1" applyBorder="1" applyFont="1" applyNumberFormat="1">
      <alignment horizontal="center" readingOrder="0" shrinkToFit="0" vertical="center" wrapText="1"/>
    </xf>
    <xf borderId="1" fillId="5" fontId="9" numFmtId="165" xfId="0" applyAlignment="1" applyBorder="1" applyFont="1" applyNumberFormat="1">
      <alignment horizontal="center" readingOrder="0" vertical="center"/>
    </xf>
    <xf borderId="2" fillId="8" fontId="4" numFmtId="0" xfId="0" applyAlignment="1" applyBorder="1" applyFont="1">
      <alignment horizontal="center" readingOrder="0" vertical="center"/>
    </xf>
    <xf borderId="1" fillId="8" fontId="15" numFmtId="0" xfId="0" applyAlignment="1" applyBorder="1" applyFont="1">
      <alignment horizontal="center" shrinkToFit="0" vertical="center" wrapText="1"/>
    </xf>
    <xf borderId="1" fillId="8" fontId="15" numFmtId="0" xfId="0" applyAlignment="1" applyBorder="1" applyFont="1">
      <alignment horizontal="left" shrinkToFit="0" vertical="center" wrapText="1"/>
    </xf>
    <xf borderId="2" fillId="8" fontId="16" numFmtId="9" xfId="0" applyAlignment="1" applyBorder="1" applyFont="1" applyNumberFormat="1">
      <alignment horizontal="center" readingOrder="0" shrinkToFit="0" vertical="center" wrapText="1"/>
    </xf>
    <xf borderId="1" fillId="8" fontId="9" numFmtId="10" xfId="0" applyAlignment="1" applyBorder="1" applyFont="1" applyNumberFormat="1">
      <alignment horizontal="center" readingOrder="0" vertical="center"/>
    </xf>
    <xf borderId="2" fillId="9" fontId="4" numFmtId="0" xfId="0" applyAlignment="1" applyBorder="1" applyFont="1">
      <alignment horizontal="center" readingOrder="0" vertical="center"/>
    </xf>
    <xf borderId="1" fillId="9" fontId="15" numFmtId="0" xfId="0" applyAlignment="1" applyBorder="1" applyFont="1">
      <alignment horizontal="center" shrinkToFit="0" vertical="center" wrapText="1"/>
    </xf>
    <xf borderId="1" fillId="9" fontId="15" numFmtId="0" xfId="0" applyAlignment="1" applyBorder="1" applyFont="1">
      <alignment horizontal="left" shrinkToFit="0" vertical="center" wrapText="1"/>
    </xf>
    <xf borderId="2" fillId="9" fontId="16" numFmtId="9" xfId="0" applyAlignment="1" applyBorder="1" applyFont="1" applyNumberFormat="1">
      <alignment horizontal="center" readingOrder="0" shrinkToFit="0" vertical="center" wrapText="1"/>
    </xf>
    <xf borderId="1" fillId="9" fontId="9" numFmtId="10" xfId="0" applyAlignment="1" applyBorder="1" applyFont="1" applyNumberFormat="1">
      <alignment horizontal="center" readingOrder="0" vertical="center"/>
    </xf>
    <xf borderId="2" fillId="10" fontId="4" numFmtId="0" xfId="0" applyAlignment="1" applyBorder="1" applyFont="1">
      <alignment horizontal="center" readingOrder="0" vertical="center"/>
    </xf>
    <xf borderId="1" fillId="10" fontId="15" numFmtId="0" xfId="0" applyAlignment="1" applyBorder="1" applyFont="1">
      <alignment horizontal="center" shrinkToFit="0" vertical="center" wrapText="1"/>
    </xf>
    <xf borderId="1" fillId="10" fontId="15" numFmtId="0" xfId="0" applyAlignment="1" applyBorder="1" applyFont="1">
      <alignment horizontal="left" shrinkToFit="0" vertical="center" wrapText="1"/>
    </xf>
    <xf borderId="2" fillId="10" fontId="16" numFmtId="9" xfId="0" applyAlignment="1" applyBorder="1" applyFont="1" applyNumberFormat="1">
      <alignment horizontal="center" readingOrder="0" shrinkToFit="0" vertical="center" wrapText="1"/>
    </xf>
    <xf borderId="1" fillId="10" fontId="9" numFmtId="10" xfId="0" applyAlignment="1" applyBorder="1" applyFont="1" applyNumberFormat="1">
      <alignment horizontal="center" readingOrder="0" vertical="center"/>
    </xf>
    <xf borderId="1" fillId="11" fontId="4" numFmtId="0" xfId="0" applyAlignment="1" applyBorder="1" applyFont="1">
      <alignment readingOrder="0" vertical="center"/>
    </xf>
    <xf borderId="8" fillId="12" fontId="15" numFmtId="0" xfId="0" applyAlignment="1" applyBorder="1" applyFont="1">
      <alignment horizontal="center" shrinkToFit="0" vertical="center" wrapText="1"/>
    </xf>
    <xf borderId="1" fillId="12" fontId="16" numFmtId="0" xfId="0" applyAlignment="1" applyBorder="1" applyFont="1">
      <alignment horizontal="center" readingOrder="0" shrinkToFit="0" vertical="center" wrapText="1"/>
    </xf>
    <xf borderId="1" fillId="12" fontId="16" numFmtId="9" xfId="0" applyAlignment="1" applyBorder="1" applyFont="1" applyNumberFormat="1">
      <alignment horizontal="center" shrinkToFit="0" vertical="center" wrapText="1"/>
    </xf>
    <xf borderId="1" fillId="12" fontId="17" numFmtId="9" xfId="0" applyAlignment="1" applyBorder="1" applyFont="1" applyNumberFormat="1">
      <alignment horizontal="center" readingOrder="0" vertical="center"/>
    </xf>
    <xf borderId="1" fillId="12" fontId="15" numFmtId="0" xfId="0" applyAlignment="1" applyBorder="1" applyFont="1">
      <alignment horizontal="center" shrinkToFit="0" vertical="center" wrapText="1"/>
    </xf>
    <xf borderId="1" fillId="12" fontId="15" numFmtId="0" xfId="0" applyAlignment="1" applyBorder="1" applyFont="1">
      <alignment horizontal="left" shrinkToFit="0" vertical="center" wrapText="1"/>
    </xf>
    <xf borderId="1" fillId="12" fontId="9" numFmtId="164" xfId="0" applyAlignment="1" applyBorder="1" applyFont="1" applyNumberFormat="1">
      <alignment horizontal="center" readingOrder="0" vertical="center"/>
    </xf>
    <xf borderId="1" fillId="12" fontId="9" numFmtId="0" xfId="0" applyAlignment="1" applyBorder="1" applyFont="1">
      <alignment horizontal="center" readingOrder="0" vertical="center"/>
    </xf>
    <xf borderId="2" fillId="6" fontId="4" numFmtId="0" xfId="0" applyAlignment="1" applyBorder="1" applyFont="1">
      <alignment horizontal="center" readingOrder="0" vertical="center"/>
    </xf>
    <xf borderId="6" fillId="6" fontId="15" numFmtId="0" xfId="0" applyAlignment="1" applyBorder="1" applyFont="1">
      <alignment horizontal="left" readingOrder="0" shrinkToFit="0" vertical="center" wrapText="1"/>
    </xf>
    <xf borderId="1" fillId="6" fontId="15" numFmtId="164" xfId="0" applyAlignment="1" applyBorder="1" applyFont="1" applyNumberFormat="1">
      <alignment horizontal="center" readingOrder="0" shrinkToFit="0" vertical="center" wrapText="1"/>
    </xf>
    <xf borderId="2" fillId="6" fontId="9" numFmtId="164" xfId="0" applyAlignment="1" applyBorder="1" applyFont="1" applyNumberFormat="1">
      <alignment horizontal="center" readingOrder="0" vertical="center"/>
    </xf>
    <xf borderId="2" fillId="2" fontId="4" numFmtId="0" xfId="0" applyAlignment="1" applyBorder="1" applyFont="1">
      <alignment horizontal="center" readingOrder="0" vertical="center"/>
    </xf>
    <xf borderId="6" fillId="2" fontId="15" numFmtId="0" xfId="0" applyAlignment="1" applyBorder="1" applyFont="1">
      <alignment horizontal="left" readingOrder="0" shrinkToFit="0" vertical="center" wrapText="1"/>
    </xf>
    <xf borderId="1" fillId="2" fontId="15" numFmtId="164" xfId="0" applyAlignment="1" applyBorder="1" applyFont="1" applyNumberFormat="1">
      <alignment horizontal="center" readingOrder="0" shrinkToFit="0" vertical="center" wrapText="1"/>
    </xf>
    <xf borderId="2" fillId="2" fontId="9" numFmtId="164" xfId="0" applyAlignment="1" applyBorder="1" applyFont="1" applyNumberFormat="1">
      <alignment horizontal="center" vertical="center"/>
    </xf>
    <xf borderId="2" fillId="7" fontId="4" numFmtId="0" xfId="0" applyAlignment="1" applyBorder="1" applyFont="1">
      <alignment horizontal="center" readingOrder="0" vertical="center"/>
    </xf>
    <xf borderId="6" fillId="7" fontId="15" numFmtId="0" xfId="0" applyAlignment="1" applyBorder="1" applyFont="1">
      <alignment horizontal="left" readingOrder="0" shrinkToFit="0" vertical="center" wrapText="1"/>
    </xf>
    <xf borderId="1" fillId="7" fontId="15" numFmtId="164" xfId="0" applyAlignment="1" applyBorder="1" applyFont="1" applyNumberFormat="1">
      <alignment horizontal="center" readingOrder="0" shrinkToFit="0" vertical="center" wrapText="1"/>
    </xf>
    <xf borderId="2" fillId="13" fontId="9" numFmtId="164" xfId="0" applyAlignment="1" applyBorder="1" applyFill="1" applyFont="1" applyNumberFormat="1">
      <alignment horizontal="center" vertical="center"/>
    </xf>
    <xf borderId="1" fillId="7" fontId="15" numFmtId="9" xfId="0" applyAlignment="1" applyBorder="1" applyFont="1" applyNumberFormat="1">
      <alignment horizontal="center" readingOrder="0" shrinkToFit="0" vertical="center" wrapText="1"/>
    </xf>
    <xf borderId="1" fillId="12" fontId="16" numFmtId="0" xfId="0" applyAlignment="1" applyBorder="1" applyFont="1">
      <alignment horizontal="center" readingOrder="0" shrinkToFit="0" vertical="center" wrapText="1"/>
    </xf>
    <xf borderId="1" fillId="12" fontId="16" numFmtId="164" xfId="0" applyAlignment="1" applyBorder="1" applyFont="1" applyNumberFormat="1">
      <alignment horizontal="center" shrinkToFit="0" vertical="center" wrapText="1"/>
    </xf>
    <xf borderId="1" fillId="12" fontId="11" numFmtId="164" xfId="0" applyAlignment="1" applyBorder="1" applyFont="1" applyNumberFormat="1">
      <alignment horizontal="center" vertical="center"/>
    </xf>
    <xf borderId="1" fillId="0" fontId="9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8.86"/>
    <col customWidth="1" min="2" max="2" width="74.0"/>
    <col customWidth="1" min="3" max="3" width="48.14"/>
    <col customWidth="1" min="4" max="4" width="32.29"/>
    <col customWidth="1" min="5" max="5" width="27.57"/>
    <col customWidth="1" min="6" max="6" width="37.29"/>
    <col customWidth="1" min="7" max="7" width="35.29"/>
  </cols>
  <sheetData>
    <row r="1">
      <c r="A1" s="1" t="s">
        <v>0</v>
      </c>
      <c r="B1" s="2" t="s">
        <v>1</v>
      </c>
      <c r="C1" s="3"/>
    </row>
    <row r="2">
      <c r="B2" s="2" t="s">
        <v>2</v>
      </c>
      <c r="C2" s="3"/>
    </row>
    <row r="3">
      <c r="B3" s="2" t="s">
        <v>3</v>
      </c>
      <c r="C3" s="3"/>
    </row>
    <row r="4">
      <c r="B4" s="2" t="s">
        <v>4</v>
      </c>
      <c r="C4" s="3"/>
    </row>
    <row r="5">
      <c r="B5" s="2" t="s">
        <v>5</v>
      </c>
      <c r="C5" s="3"/>
    </row>
    <row r="6">
      <c r="B6" s="2" t="s">
        <v>6</v>
      </c>
      <c r="C6" s="3"/>
    </row>
    <row r="7">
      <c r="B7" s="2" t="s">
        <v>7</v>
      </c>
      <c r="C7" s="3"/>
    </row>
    <row r="8">
      <c r="B8" s="2" t="s">
        <v>8</v>
      </c>
      <c r="C8" s="3"/>
    </row>
    <row r="9">
      <c r="B9" s="2" t="s">
        <v>9</v>
      </c>
      <c r="C9" s="3"/>
    </row>
    <row r="10">
      <c r="B10" s="2" t="s">
        <v>10</v>
      </c>
      <c r="C10" s="3"/>
    </row>
    <row r="11">
      <c r="A11" s="4" t="s">
        <v>11</v>
      </c>
      <c r="B11" s="6" t="s">
        <v>13</v>
      </c>
      <c r="C11" s="3"/>
    </row>
    <row r="12">
      <c r="A12" s="8"/>
      <c r="B12" s="6" t="s">
        <v>16</v>
      </c>
      <c r="C12" s="3"/>
    </row>
    <row r="13">
      <c r="A13" s="8"/>
      <c r="B13" s="6" t="s">
        <v>17</v>
      </c>
      <c r="C13" s="3"/>
    </row>
    <row r="14">
      <c r="A14" s="10"/>
      <c r="B14" s="6" t="s">
        <v>18</v>
      </c>
      <c r="C14" s="3"/>
    </row>
    <row r="15">
      <c r="A15" s="12" t="s">
        <v>19</v>
      </c>
      <c r="B15" s="14" t="s">
        <v>22</v>
      </c>
      <c r="C15" s="3"/>
    </row>
    <row r="16">
      <c r="A16" s="8"/>
      <c r="B16" s="14" t="s">
        <v>24</v>
      </c>
      <c r="C16" s="3"/>
    </row>
    <row r="17">
      <c r="A17" s="8"/>
      <c r="B17" s="14" t="s">
        <v>26</v>
      </c>
      <c r="C17" s="3"/>
    </row>
    <row r="18">
      <c r="A18" s="8"/>
      <c r="B18" s="14" t="s">
        <v>27</v>
      </c>
      <c r="C18" s="3"/>
    </row>
    <row r="19">
      <c r="A19" s="8"/>
      <c r="B19" s="14" t="s">
        <v>28</v>
      </c>
      <c r="C19" s="3"/>
    </row>
    <row r="20">
      <c r="A20" s="8"/>
      <c r="B20" s="14" t="s">
        <v>30</v>
      </c>
      <c r="C20" s="3"/>
    </row>
    <row r="21">
      <c r="A21" s="8"/>
      <c r="B21" s="14" t="s">
        <v>31</v>
      </c>
      <c r="C21" s="3"/>
    </row>
    <row r="22">
      <c r="A22" s="8"/>
      <c r="B22" s="14" t="s">
        <v>32</v>
      </c>
      <c r="C22" s="3"/>
    </row>
    <row r="23">
      <c r="A23" s="8"/>
      <c r="B23" s="14" t="s">
        <v>33</v>
      </c>
      <c r="C23" s="3"/>
    </row>
    <row r="24">
      <c r="A24" s="8"/>
      <c r="B24" s="14" t="s">
        <v>34</v>
      </c>
      <c r="C24" s="3"/>
    </row>
    <row r="25">
      <c r="A25" s="10"/>
      <c r="B25" s="14" t="s">
        <v>36</v>
      </c>
      <c r="C25" s="3"/>
    </row>
    <row r="26">
      <c r="A26" s="23" t="s">
        <v>37</v>
      </c>
      <c r="B26" s="25" t="s">
        <v>40</v>
      </c>
      <c r="C26" s="3"/>
    </row>
    <row r="27">
      <c r="A27" s="8"/>
      <c r="B27" s="25" t="s">
        <v>44</v>
      </c>
      <c r="C27" s="3"/>
    </row>
    <row r="28">
      <c r="A28" s="8"/>
      <c r="B28" s="25" t="s">
        <v>45</v>
      </c>
      <c r="C28" s="3"/>
    </row>
    <row r="29">
      <c r="A29" s="8"/>
      <c r="B29" s="25" t="s">
        <v>46</v>
      </c>
      <c r="C29" s="3"/>
    </row>
    <row r="30">
      <c r="A30" s="8"/>
      <c r="B30" s="25" t="s">
        <v>48</v>
      </c>
      <c r="C30" s="3"/>
    </row>
    <row r="31">
      <c r="A31" s="8"/>
      <c r="B31" s="25" t="s">
        <v>49</v>
      </c>
      <c r="C31" s="3"/>
    </row>
    <row r="32">
      <c r="A32" s="8"/>
      <c r="B32" s="25" t="s">
        <v>50</v>
      </c>
      <c r="C32" s="3"/>
    </row>
    <row r="33">
      <c r="A33" s="8"/>
      <c r="B33" s="25" t="s">
        <v>51</v>
      </c>
      <c r="C33" s="3"/>
    </row>
    <row r="34">
      <c r="A34" s="8"/>
      <c r="B34" s="25" t="s">
        <v>52</v>
      </c>
      <c r="C34" s="3"/>
    </row>
    <row r="35">
      <c r="A35" s="8"/>
      <c r="B35" s="25" t="s">
        <v>53</v>
      </c>
      <c r="C35" s="3"/>
    </row>
    <row r="36">
      <c r="A36" s="8"/>
      <c r="B36" s="25" t="s">
        <v>55</v>
      </c>
      <c r="C36" s="3"/>
    </row>
    <row r="37">
      <c r="A37" s="10"/>
      <c r="B37" s="25" t="s">
        <v>56</v>
      </c>
      <c r="C37" s="3"/>
    </row>
    <row r="38">
      <c r="A38" s="30" t="s">
        <v>59</v>
      </c>
      <c r="B38" s="32" t="s">
        <v>40</v>
      </c>
      <c r="C38" s="3"/>
    </row>
    <row r="39">
      <c r="A39" s="8"/>
      <c r="B39" s="32" t="s">
        <v>44</v>
      </c>
      <c r="C39" s="3"/>
    </row>
    <row r="40">
      <c r="A40" s="8"/>
      <c r="B40" s="32" t="s">
        <v>45</v>
      </c>
      <c r="C40" s="3"/>
    </row>
    <row r="41">
      <c r="A41" s="8"/>
      <c r="B41" s="32" t="s">
        <v>46</v>
      </c>
      <c r="C41" s="3"/>
    </row>
    <row r="42">
      <c r="A42" s="8"/>
      <c r="B42" s="32" t="s">
        <v>48</v>
      </c>
      <c r="C42" s="3"/>
    </row>
    <row r="43">
      <c r="A43" s="8"/>
      <c r="B43" s="32" t="s">
        <v>49</v>
      </c>
      <c r="C43" s="3"/>
    </row>
    <row r="44">
      <c r="A44" s="8"/>
      <c r="B44" s="32" t="s">
        <v>50</v>
      </c>
      <c r="C44" s="3"/>
    </row>
    <row r="45">
      <c r="A45" s="8"/>
      <c r="B45" s="32" t="s">
        <v>51</v>
      </c>
      <c r="C45" s="3"/>
    </row>
    <row r="46">
      <c r="A46" s="8"/>
      <c r="B46" s="32" t="s">
        <v>52</v>
      </c>
      <c r="C46" s="3"/>
    </row>
    <row r="47">
      <c r="A47" s="8"/>
      <c r="B47" s="32" t="s">
        <v>53</v>
      </c>
      <c r="C47" s="3"/>
    </row>
    <row r="48">
      <c r="A48" s="8"/>
      <c r="B48" s="32" t="s">
        <v>55</v>
      </c>
      <c r="C48" s="3"/>
    </row>
    <row r="49">
      <c r="A49" s="8"/>
      <c r="B49" s="32" t="s">
        <v>56</v>
      </c>
      <c r="C49" s="3"/>
    </row>
    <row r="50">
      <c r="A50" s="8"/>
      <c r="B50" s="32" t="s">
        <v>82</v>
      </c>
      <c r="C50" s="3"/>
    </row>
    <row r="51">
      <c r="A51" s="8"/>
      <c r="B51" s="32" t="s">
        <v>84</v>
      </c>
      <c r="C51" s="3"/>
    </row>
    <row r="52">
      <c r="A52" s="8"/>
      <c r="B52" s="32" t="s">
        <v>86</v>
      </c>
      <c r="C52" s="3"/>
    </row>
    <row r="53">
      <c r="A53" s="8"/>
      <c r="B53" s="32" t="s">
        <v>88</v>
      </c>
      <c r="C53" s="3"/>
    </row>
    <row r="54">
      <c r="A54" s="8"/>
      <c r="B54" s="32" t="s">
        <v>90</v>
      </c>
      <c r="C54" s="3"/>
    </row>
    <row r="55">
      <c r="A55" s="8"/>
      <c r="B55" s="32" t="s">
        <v>92</v>
      </c>
      <c r="C55" s="3"/>
    </row>
    <row r="56">
      <c r="A56" s="10"/>
      <c r="B56" s="32" t="s">
        <v>96</v>
      </c>
      <c r="C56" s="3"/>
    </row>
    <row r="57">
      <c r="A57" s="37" t="s">
        <v>103</v>
      </c>
      <c r="B57" s="38" t="s">
        <v>108</v>
      </c>
      <c r="C57" s="3"/>
    </row>
    <row r="58">
      <c r="A58" s="8"/>
      <c r="B58" s="38" t="s">
        <v>112</v>
      </c>
      <c r="C58" s="3"/>
    </row>
    <row r="59">
      <c r="A59" s="8"/>
      <c r="B59" s="38" t="s">
        <v>113</v>
      </c>
      <c r="C59" s="3"/>
    </row>
    <row r="60">
      <c r="A60" s="10"/>
      <c r="B60" s="38" t="s">
        <v>114</v>
      </c>
      <c r="C60" s="3"/>
    </row>
    <row r="68">
      <c r="A68" s="41"/>
      <c r="B68" s="41"/>
    </row>
    <row r="69">
      <c r="A69" s="42"/>
      <c r="B69" s="41"/>
    </row>
    <row r="70">
      <c r="A70" s="42"/>
      <c r="B70" s="41"/>
    </row>
    <row r="71">
      <c r="A71" s="42"/>
      <c r="B71" s="41"/>
    </row>
    <row r="72">
      <c r="A72" s="42"/>
      <c r="B72" s="41"/>
    </row>
    <row r="73">
      <c r="A73" s="42"/>
      <c r="B73" s="41"/>
    </row>
    <row r="74">
      <c r="A74" s="42"/>
      <c r="B74" s="41"/>
    </row>
    <row r="75">
      <c r="A75" s="42"/>
      <c r="B75" s="41"/>
    </row>
    <row r="76">
      <c r="A76" s="42"/>
      <c r="B76" s="41"/>
    </row>
    <row r="77">
      <c r="A77" s="42"/>
      <c r="B77" s="41"/>
    </row>
    <row r="78">
      <c r="A78" s="42"/>
      <c r="B78" s="41"/>
    </row>
    <row r="79">
      <c r="A79" s="42"/>
      <c r="B79" s="41"/>
    </row>
    <row r="80">
      <c r="A80" s="41"/>
      <c r="B80" s="41"/>
    </row>
    <row r="81">
      <c r="A81" s="41"/>
      <c r="B81" s="41"/>
    </row>
    <row r="82">
      <c r="A82" s="41"/>
      <c r="B82" s="41"/>
    </row>
    <row r="83">
      <c r="A83" s="41"/>
      <c r="B83" s="41"/>
    </row>
    <row r="84">
      <c r="A84" s="41"/>
      <c r="B84" s="41"/>
    </row>
  </sheetData>
  <mergeCells count="6">
    <mergeCell ref="A1:A10"/>
    <mergeCell ref="A11:A14"/>
    <mergeCell ref="A15:A25"/>
    <mergeCell ref="A26:A37"/>
    <mergeCell ref="A38:A56"/>
    <mergeCell ref="A57:A6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5.14"/>
    <col customWidth="1" min="3" max="3" width="214.43"/>
  </cols>
  <sheetData>
    <row r="1" ht="116.25" customHeight="1">
      <c r="A1" s="29" t="s">
        <v>57</v>
      </c>
      <c r="B1" s="31" t="s">
        <v>62</v>
      </c>
      <c r="C1" s="31" t="s">
        <v>15</v>
      </c>
    </row>
    <row r="2" ht="12.0" customHeight="1">
      <c r="A2" s="33">
        <v>1.0</v>
      </c>
      <c r="B2" s="33">
        <v>1.0</v>
      </c>
      <c r="C2" s="34" t="s">
        <v>68</v>
      </c>
    </row>
    <row r="3" ht="12.0" customHeight="1">
      <c r="A3" s="33">
        <v>1.0</v>
      </c>
      <c r="B3" s="33">
        <v>2.0</v>
      </c>
      <c r="C3" s="34" t="s">
        <v>71</v>
      </c>
    </row>
    <row r="4" ht="12.0" customHeight="1">
      <c r="A4" s="33">
        <v>1.0</v>
      </c>
      <c r="B4" s="33">
        <v>3.0</v>
      </c>
      <c r="C4" s="34" t="s">
        <v>74</v>
      </c>
    </row>
    <row r="5" ht="12.0" customHeight="1">
      <c r="A5" s="33">
        <v>1.0</v>
      </c>
      <c r="B5" s="33">
        <v>4.0</v>
      </c>
      <c r="C5" s="34" t="s">
        <v>75</v>
      </c>
    </row>
    <row r="6" ht="12.0" customHeight="1">
      <c r="A6" s="33">
        <v>1.0</v>
      </c>
      <c r="B6" s="33">
        <v>5.0</v>
      </c>
      <c r="C6" s="34" t="s">
        <v>77</v>
      </c>
    </row>
    <row r="7" ht="12.0" customHeight="1">
      <c r="A7" s="33">
        <v>2.0</v>
      </c>
      <c r="B7" s="33">
        <v>1.0</v>
      </c>
      <c r="C7" s="34" t="s">
        <v>78</v>
      </c>
    </row>
    <row r="8" ht="12.0" customHeight="1">
      <c r="A8" s="33">
        <v>2.0</v>
      </c>
      <c r="B8" s="33">
        <v>2.0</v>
      </c>
      <c r="C8" s="34" t="s">
        <v>79</v>
      </c>
    </row>
    <row r="9" ht="12.0" customHeight="1">
      <c r="A9" s="33">
        <v>2.0</v>
      </c>
      <c r="B9" s="33">
        <v>3.0</v>
      </c>
      <c r="C9" s="34" t="s">
        <v>80</v>
      </c>
    </row>
    <row r="10" ht="12.0" customHeight="1">
      <c r="A10" s="33">
        <v>2.0</v>
      </c>
      <c r="B10" s="33">
        <v>4.0</v>
      </c>
      <c r="C10" s="34" t="s">
        <v>81</v>
      </c>
    </row>
    <row r="11" ht="12.0" customHeight="1">
      <c r="A11" s="33">
        <v>3.0</v>
      </c>
      <c r="B11" s="33">
        <v>1.0</v>
      </c>
      <c r="C11" s="34" t="s">
        <v>83</v>
      </c>
    </row>
    <row r="12" ht="12.0" customHeight="1">
      <c r="A12" s="33">
        <v>3.0</v>
      </c>
      <c r="B12" s="33">
        <v>2.0</v>
      </c>
      <c r="C12" s="34" t="s">
        <v>85</v>
      </c>
    </row>
    <row r="13" ht="12.0" customHeight="1">
      <c r="A13" s="33">
        <v>3.0</v>
      </c>
      <c r="B13" s="33">
        <v>3.0</v>
      </c>
      <c r="C13" s="34" t="s">
        <v>87</v>
      </c>
    </row>
    <row r="14" ht="12.0" customHeight="1">
      <c r="A14" s="33">
        <v>3.0</v>
      </c>
      <c r="B14" s="33">
        <v>4.0</v>
      </c>
      <c r="C14" s="34" t="s">
        <v>89</v>
      </c>
    </row>
    <row r="15" ht="12.0" customHeight="1">
      <c r="A15" s="33">
        <v>3.0</v>
      </c>
      <c r="B15" s="33">
        <v>5.0</v>
      </c>
      <c r="C15" s="34" t="s">
        <v>91</v>
      </c>
    </row>
    <row r="16" ht="12.0" customHeight="1">
      <c r="A16" s="33">
        <v>3.0</v>
      </c>
      <c r="B16" s="33">
        <v>6.0</v>
      </c>
      <c r="C16" s="34" t="s">
        <v>93</v>
      </c>
    </row>
    <row r="17" ht="12.0" customHeight="1">
      <c r="A17" s="33">
        <v>3.0</v>
      </c>
      <c r="B17" s="33">
        <v>7.0</v>
      </c>
      <c r="C17" s="34" t="s">
        <v>94</v>
      </c>
    </row>
    <row r="18" ht="12.0" customHeight="1">
      <c r="A18" s="33">
        <v>4.0</v>
      </c>
      <c r="B18" s="33">
        <v>1.0</v>
      </c>
      <c r="C18" s="34" t="s">
        <v>95</v>
      </c>
    </row>
    <row r="19" ht="12.0" customHeight="1">
      <c r="A19" s="33">
        <v>4.0</v>
      </c>
      <c r="B19" s="33">
        <v>2.0</v>
      </c>
      <c r="C19" s="34" t="s">
        <v>97</v>
      </c>
    </row>
    <row r="20" ht="12.0" customHeight="1">
      <c r="A20" s="33">
        <v>4.0</v>
      </c>
      <c r="B20" s="33">
        <v>3.0</v>
      </c>
      <c r="C20" s="34" t="s">
        <v>98</v>
      </c>
    </row>
    <row r="21" ht="12.0" customHeight="1">
      <c r="A21" s="33">
        <v>4.0</v>
      </c>
      <c r="B21" s="33">
        <v>4.0</v>
      </c>
      <c r="C21" s="34" t="s">
        <v>99</v>
      </c>
    </row>
    <row r="22" ht="12.0" customHeight="1">
      <c r="A22" s="33">
        <v>4.0</v>
      </c>
      <c r="B22" s="33">
        <v>5.0</v>
      </c>
      <c r="C22" s="34" t="s">
        <v>100</v>
      </c>
    </row>
    <row r="23" ht="12.0" customHeight="1">
      <c r="A23" s="33">
        <v>4.0</v>
      </c>
      <c r="B23" s="33">
        <v>6.0</v>
      </c>
      <c r="C23" s="34" t="s">
        <v>101</v>
      </c>
    </row>
    <row r="24" ht="12.0" customHeight="1">
      <c r="A24" s="33">
        <v>5.0</v>
      </c>
      <c r="B24" s="33">
        <v>1.0</v>
      </c>
      <c r="C24" s="34" t="s">
        <v>102</v>
      </c>
    </row>
    <row r="25" ht="12.0" customHeight="1">
      <c r="A25" s="33">
        <v>5.0</v>
      </c>
      <c r="B25" s="33">
        <v>2.0</v>
      </c>
      <c r="C25" s="34" t="s">
        <v>104</v>
      </c>
    </row>
    <row r="26" ht="12.0" customHeight="1">
      <c r="A26" s="33">
        <v>5.0</v>
      </c>
      <c r="B26" s="33">
        <v>3.0</v>
      </c>
      <c r="C26" s="34" t="s">
        <v>105</v>
      </c>
    </row>
    <row r="27" ht="12.0" customHeight="1">
      <c r="A27" s="33">
        <v>5.0</v>
      </c>
      <c r="B27" s="33">
        <v>4.0</v>
      </c>
      <c r="C27" s="34" t="s">
        <v>106</v>
      </c>
    </row>
    <row r="28" ht="12.0" customHeight="1">
      <c r="A28" s="33">
        <v>5.0</v>
      </c>
      <c r="B28" s="33">
        <v>5.0</v>
      </c>
      <c r="C28" s="34" t="s">
        <v>107</v>
      </c>
    </row>
    <row r="29" ht="12.0" customHeight="1">
      <c r="A29" s="33">
        <v>6.0</v>
      </c>
      <c r="B29" s="33">
        <v>1.0</v>
      </c>
      <c r="C29" s="34" t="s">
        <v>109</v>
      </c>
    </row>
    <row r="30" ht="12.0" customHeight="1">
      <c r="A30" s="33">
        <v>6.0</v>
      </c>
      <c r="B30" s="33">
        <v>2.0</v>
      </c>
      <c r="C30" s="34" t="s">
        <v>110</v>
      </c>
    </row>
    <row r="31" ht="12.0" customHeight="1">
      <c r="A31" s="33">
        <v>6.0</v>
      </c>
      <c r="B31" s="33">
        <v>3.0</v>
      </c>
      <c r="C31" s="34" t="s">
        <v>111</v>
      </c>
    </row>
    <row r="32" ht="12.0" customHeight="1">
      <c r="A32" s="39"/>
      <c r="B32" s="39"/>
      <c r="C32" s="40"/>
    </row>
    <row r="33" ht="12.0" customHeight="1">
      <c r="A33" s="39"/>
      <c r="B33" s="39"/>
      <c r="C33" s="40"/>
    </row>
    <row r="34" ht="12.0" customHeight="1">
      <c r="A34" s="39"/>
      <c r="B34" s="39"/>
      <c r="C34" s="40"/>
    </row>
    <row r="35" ht="12.0" customHeight="1">
      <c r="A35" s="39"/>
      <c r="B35" s="39"/>
      <c r="C35" s="40"/>
    </row>
    <row r="36" ht="12.0" customHeight="1">
      <c r="A36" s="39"/>
      <c r="B36" s="39"/>
      <c r="C36" s="40"/>
    </row>
    <row r="37" ht="12.0" customHeight="1">
      <c r="A37" s="39"/>
      <c r="B37" s="39"/>
      <c r="C37" s="40"/>
    </row>
    <row r="38" ht="12.0" customHeight="1">
      <c r="A38" s="39"/>
      <c r="B38" s="39"/>
      <c r="C38" s="40"/>
    </row>
    <row r="39" ht="12.0" customHeight="1">
      <c r="A39" s="39"/>
      <c r="B39" s="39"/>
      <c r="C39" s="40"/>
    </row>
    <row r="40" ht="12.0" customHeight="1">
      <c r="A40" s="39"/>
      <c r="B40" s="39"/>
      <c r="C40" s="40"/>
    </row>
    <row r="41" ht="12.0" customHeight="1">
      <c r="A41" s="39"/>
      <c r="B41" s="39"/>
      <c r="C41" s="40"/>
    </row>
    <row r="42" ht="12.0" customHeight="1">
      <c r="A42" s="39"/>
      <c r="B42" s="39"/>
      <c r="C42" s="40"/>
    </row>
    <row r="43" ht="12.0" customHeight="1">
      <c r="A43" s="39"/>
      <c r="B43" s="39"/>
      <c r="C43" s="40"/>
    </row>
    <row r="44" ht="12.0" customHeight="1">
      <c r="A44" s="39"/>
      <c r="B44" s="39"/>
      <c r="C44" s="40"/>
    </row>
    <row r="45" ht="12.0" customHeight="1">
      <c r="A45" s="39"/>
      <c r="B45" s="39"/>
      <c r="C45" s="40"/>
    </row>
    <row r="46" ht="12.0" customHeight="1">
      <c r="A46" s="39"/>
      <c r="B46" s="39"/>
      <c r="C46" s="40"/>
    </row>
    <row r="47" ht="12.0" customHeight="1">
      <c r="A47" s="39"/>
      <c r="B47" s="39"/>
      <c r="C47" s="40"/>
    </row>
    <row r="48" ht="12.0" customHeight="1">
      <c r="A48" s="39"/>
      <c r="B48" s="39"/>
      <c r="C48" s="40"/>
    </row>
    <row r="49" ht="12.0" customHeight="1">
      <c r="A49" s="39"/>
      <c r="B49" s="39"/>
      <c r="C49" s="40"/>
    </row>
    <row r="50" ht="12.0" customHeight="1">
      <c r="A50" s="39"/>
      <c r="B50" s="39"/>
      <c r="C50" s="40"/>
    </row>
    <row r="51" ht="12.0" customHeight="1">
      <c r="A51" s="39"/>
      <c r="B51" s="39"/>
      <c r="C51" s="40"/>
    </row>
    <row r="52" ht="12.0" customHeight="1">
      <c r="A52" s="39"/>
      <c r="B52" s="39"/>
      <c r="C52" s="40"/>
    </row>
    <row r="53" ht="12.0" customHeight="1">
      <c r="A53" s="39"/>
      <c r="B53" s="39"/>
      <c r="C53" s="40"/>
    </row>
    <row r="54" ht="12.0" customHeight="1">
      <c r="A54" s="39"/>
      <c r="B54" s="39"/>
      <c r="C54" s="40"/>
    </row>
    <row r="55" ht="12.0" customHeight="1">
      <c r="A55" s="39"/>
      <c r="B55" s="39"/>
      <c r="C55" s="40"/>
    </row>
    <row r="56" ht="12.0" customHeight="1">
      <c r="A56" s="39"/>
      <c r="B56" s="39"/>
      <c r="C56" s="40"/>
    </row>
    <row r="57" ht="12.0" customHeight="1">
      <c r="A57" s="39"/>
      <c r="B57" s="39"/>
      <c r="C57" s="40"/>
    </row>
    <row r="58" ht="12.0" customHeight="1">
      <c r="A58" s="39"/>
      <c r="B58" s="39"/>
      <c r="C58" s="40"/>
    </row>
    <row r="59" ht="12.0" customHeight="1">
      <c r="A59" s="39"/>
      <c r="B59" s="39"/>
      <c r="C59" s="40"/>
    </row>
    <row r="60" ht="12.0" customHeight="1">
      <c r="A60" s="39"/>
      <c r="B60" s="39"/>
      <c r="C60" s="40"/>
    </row>
    <row r="61" ht="12.0" customHeight="1">
      <c r="A61" s="39"/>
      <c r="B61" s="39"/>
      <c r="C61" s="40"/>
    </row>
    <row r="62" ht="12.0" customHeight="1">
      <c r="A62" s="39"/>
      <c r="B62" s="39"/>
      <c r="C62" s="40"/>
    </row>
    <row r="63" ht="12.0" customHeight="1">
      <c r="A63" s="39"/>
      <c r="B63" s="39"/>
      <c r="C63" s="40"/>
    </row>
    <row r="64" ht="12.0" customHeight="1">
      <c r="A64" s="39"/>
      <c r="B64" s="39"/>
      <c r="C64" s="40"/>
    </row>
    <row r="65" ht="12.0" customHeight="1">
      <c r="A65" s="39"/>
      <c r="B65" s="39"/>
      <c r="C65" s="40"/>
    </row>
    <row r="66" ht="12.0" customHeight="1">
      <c r="A66" s="39"/>
      <c r="B66" s="39"/>
      <c r="C66" s="40"/>
    </row>
    <row r="67" ht="12.0" customHeight="1">
      <c r="A67" s="39"/>
      <c r="B67" s="39"/>
      <c r="C67" s="40"/>
    </row>
    <row r="68" ht="12.0" customHeight="1">
      <c r="A68" s="39"/>
      <c r="B68" s="39"/>
      <c r="C68" s="40"/>
    </row>
    <row r="69" ht="12.0" customHeight="1">
      <c r="A69" s="39"/>
      <c r="B69" s="39"/>
      <c r="C69" s="40"/>
    </row>
    <row r="70" ht="12.0" customHeight="1">
      <c r="A70" s="39"/>
      <c r="B70" s="39"/>
      <c r="C70" s="40"/>
    </row>
    <row r="71" ht="12.0" customHeight="1">
      <c r="A71" s="39"/>
      <c r="B71" s="39"/>
      <c r="C71" s="40"/>
    </row>
    <row r="72" ht="12.0" customHeight="1">
      <c r="A72" s="39"/>
      <c r="B72" s="39"/>
      <c r="C72" s="40"/>
    </row>
    <row r="73" ht="12.0" customHeight="1">
      <c r="A73" s="39"/>
      <c r="B73" s="39"/>
      <c r="C73" s="40"/>
    </row>
    <row r="74" ht="12.0" customHeight="1">
      <c r="A74" s="39"/>
      <c r="B74" s="39"/>
      <c r="C74" s="40"/>
    </row>
    <row r="75" ht="12.0" customHeight="1">
      <c r="A75" s="39"/>
      <c r="B75" s="39"/>
      <c r="C75" s="40"/>
    </row>
    <row r="76" ht="12.0" customHeight="1">
      <c r="A76" s="39"/>
      <c r="B76" s="39"/>
      <c r="C76" s="40"/>
    </row>
    <row r="77" ht="12.0" customHeight="1">
      <c r="A77" s="39"/>
      <c r="B77" s="39"/>
      <c r="C77" s="40"/>
    </row>
    <row r="78" ht="12.0" customHeight="1">
      <c r="A78" s="39"/>
      <c r="B78" s="39"/>
      <c r="C78" s="40"/>
    </row>
    <row r="79" ht="12.0" customHeight="1">
      <c r="A79" s="39"/>
      <c r="B79" s="39"/>
      <c r="C79" s="40"/>
    </row>
    <row r="80" ht="12.0" customHeight="1">
      <c r="A80" s="39"/>
      <c r="B80" s="39"/>
      <c r="C80" s="40"/>
    </row>
    <row r="81" ht="12.0" customHeight="1">
      <c r="A81" s="39"/>
      <c r="B81" s="39"/>
      <c r="C81" s="40"/>
    </row>
    <row r="82" ht="12.0" customHeight="1">
      <c r="A82" s="39"/>
      <c r="B82" s="39"/>
      <c r="C82" s="40"/>
    </row>
    <row r="83" ht="12.0" customHeight="1">
      <c r="A83" s="39"/>
      <c r="B83" s="39"/>
      <c r="C83" s="40"/>
    </row>
    <row r="84" ht="12.0" customHeight="1">
      <c r="A84" s="39"/>
      <c r="B84" s="39"/>
      <c r="C84" s="40"/>
    </row>
    <row r="85" ht="12.0" customHeight="1">
      <c r="A85" s="39"/>
      <c r="B85" s="39"/>
      <c r="C85" s="40"/>
    </row>
    <row r="86" ht="12.0" customHeight="1">
      <c r="A86" s="39"/>
      <c r="B86" s="39"/>
      <c r="C86" s="40"/>
    </row>
    <row r="87" ht="12.0" customHeight="1">
      <c r="A87" s="39"/>
      <c r="B87" s="39"/>
      <c r="C87" s="40"/>
    </row>
    <row r="88" ht="12.0" customHeight="1">
      <c r="A88" s="39"/>
      <c r="B88" s="39"/>
      <c r="C88" s="40"/>
    </row>
    <row r="89" ht="12.0" customHeight="1">
      <c r="A89" s="39"/>
      <c r="B89" s="39"/>
      <c r="C89" s="40"/>
    </row>
    <row r="90" ht="12.0" customHeight="1">
      <c r="A90" s="39"/>
      <c r="B90" s="39"/>
      <c r="C90" s="40"/>
    </row>
    <row r="91" ht="12.0" customHeight="1">
      <c r="A91" s="39"/>
      <c r="B91" s="39"/>
      <c r="C91" s="40"/>
    </row>
    <row r="92" ht="12.0" customHeight="1">
      <c r="A92" s="39"/>
      <c r="B92" s="39"/>
      <c r="C92" s="40"/>
    </row>
    <row r="93" ht="12.0" customHeight="1">
      <c r="A93" s="39"/>
      <c r="B93" s="39"/>
      <c r="C93" s="40"/>
    </row>
    <row r="94" ht="12.0" customHeight="1">
      <c r="A94" s="39"/>
      <c r="B94" s="39"/>
      <c r="C94" s="40"/>
    </row>
    <row r="95" ht="12.0" customHeight="1">
      <c r="A95" s="39"/>
      <c r="B95" s="39"/>
      <c r="C95" s="40"/>
    </row>
    <row r="96" ht="12.0" customHeight="1">
      <c r="A96" s="39"/>
      <c r="B96" s="39"/>
      <c r="C96" s="40"/>
    </row>
    <row r="97" ht="12.0" customHeight="1">
      <c r="A97" s="39"/>
      <c r="B97" s="39"/>
      <c r="C97" s="40"/>
    </row>
    <row r="98" ht="12.0" customHeight="1">
      <c r="A98" s="39"/>
      <c r="B98" s="39"/>
      <c r="C98" s="40"/>
    </row>
    <row r="99" ht="12.0" customHeight="1">
      <c r="A99" s="39"/>
      <c r="B99" s="39"/>
      <c r="C99" s="40"/>
    </row>
    <row r="100" ht="12.0" customHeight="1">
      <c r="A100" s="39"/>
      <c r="B100" s="39"/>
      <c r="C100" s="40"/>
    </row>
    <row r="101" ht="12.0" customHeight="1">
      <c r="A101" s="39"/>
      <c r="B101" s="39"/>
      <c r="C101" s="4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5.29"/>
    <col customWidth="1" min="2" max="2" width="5.86"/>
    <col customWidth="1" min="3" max="3" width="57.29"/>
    <col customWidth="1" min="4" max="4" width="12.86"/>
    <col customWidth="1" min="5" max="6" width="6.57"/>
    <col customWidth="1" min="7" max="7" width="5.43"/>
    <col customWidth="1" min="8" max="8" width="5.29"/>
    <col customWidth="1" min="9" max="46" width="4.43"/>
  </cols>
  <sheetData>
    <row r="1" ht="30.0" customHeight="1">
      <c r="A1" s="5" t="s">
        <v>12</v>
      </c>
      <c r="B1" s="7" t="s">
        <v>14</v>
      </c>
      <c r="C1" s="9" t="s">
        <v>15</v>
      </c>
      <c r="D1" s="11"/>
      <c r="E1" s="13" t="s">
        <v>20</v>
      </c>
      <c r="F1" s="7" t="s">
        <v>21</v>
      </c>
      <c r="G1" s="15" t="s">
        <v>23</v>
      </c>
      <c r="H1" s="16"/>
      <c r="I1" s="16"/>
      <c r="J1" s="16"/>
      <c r="K1" s="17" t="s">
        <v>25</v>
      </c>
      <c r="L1" s="16"/>
      <c r="M1" s="16"/>
      <c r="N1" s="16"/>
      <c r="O1" s="16"/>
      <c r="P1" s="18"/>
      <c r="Q1" s="19" t="s">
        <v>29</v>
      </c>
      <c r="R1" s="16"/>
      <c r="S1" s="16"/>
      <c r="T1" s="18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</row>
    <row r="2" ht="162.0" customHeight="1">
      <c r="A2" s="8"/>
      <c r="B2" s="8"/>
      <c r="C2" s="10"/>
      <c r="D2" s="21"/>
      <c r="E2" s="10"/>
      <c r="F2" s="10"/>
      <c r="G2" s="22" t="s">
        <v>35</v>
      </c>
      <c r="H2" s="18"/>
      <c r="I2" s="22" t="s">
        <v>38</v>
      </c>
      <c r="J2" s="18"/>
      <c r="K2" s="24" t="s">
        <v>39</v>
      </c>
      <c r="L2" s="18"/>
      <c r="M2" s="24" t="s">
        <v>41</v>
      </c>
      <c r="N2" s="18"/>
      <c r="O2" s="24" t="s">
        <v>42</v>
      </c>
      <c r="P2" s="18"/>
      <c r="Q2" s="26" t="s">
        <v>43</v>
      </c>
      <c r="R2" s="18"/>
      <c r="S2" s="27" t="s">
        <v>47</v>
      </c>
      <c r="T2" s="18"/>
      <c r="U2" s="28" t="s">
        <v>54</v>
      </c>
      <c r="V2" s="18"/>
      <c r="W2" s="28" t="s">
        <v>58</v>
      </c>
      <c r="X2" s="18"/>
      <c r="Y2" s="28" t="s">
        <v>60</v>
      </c>
      <c r="Z2" s="18"/>
      <c r="AA2" s="28" t="s">
        <v>61</v>
      </c>
      <c r="AB2" s="18"/>
      <c r="AC2" s="28" t="s">
        <v>63</v>
      </c>
      <c r="AD2" s="18"/>
      <c r="AE2" s="28" t="s">
        <v>64</v>
      </c>
      <c r="AF2" s="18"/>
      <c r="AG2" s="28" t="s">
        <v>65</v>
      </c>
      <c r="AH2" s="18"/>
      <c r="AI2" s="28" t="s">
        <v>66</v>
      </c>
      <c r="AJ2" s="18"/>
      <c r="AK2" s="28" t="s">
        <v>67</v>
      </c>
      <c r="AL2" s="18"/>
      <c r="AM2" s="28" t="s">
        <v>69</v>
      </c>
      <c r="AN2" s="18"/>
      <c r="AO2" s="28" t="s">
        <v>70</v>
      </c>
      <c r="AP2" s="18"/>
      <c r="AQ2" s="28" t="s">
        <v>72</v>
      </c>
      <c r="AR2" s="18"/>
      <c r="AS2" s="28" t="s">
        <v>73</v>
      </c>
      <c r="AT2" s="18"/>
    </row>
    <row r="3" ht="12.0" customHeight="1">
      <c r="A3" s="8"/>
      <c r="B3" s="8"/>
      <c r="C3" s="35" t="s">
        <v>76</v>
      </c>
      <c r="D3" s="35"/>
      <c r="E3" s="36"/>
      <c r="F3" s="43">
        <f>SUM(F7:F105)</f>
        <v>35</v>
      </c>
      <c r="G3" s="44">
        <f>IF(COUNTIF(G7:G39,"x")=0,"",COUNTIF(G7:G39,"x"))</f>
        <v>6</v>
      </c>
      <c r="H3" s="18"/>
      <c r="I3" s="44">
        <f>IF(COUNTIF(I7:I39,"x")=0,"",COUNTIF(I7:I39,"x"))</f>
        <v>3</v>
      </c>
      <c r="J3" s="18"/>
      <c r="K3" s="45">
        <f>IF(COUNTIF(K7:K39,"x")=0,"",COUNTIF(K7:K39,"x"))</f>
        <v>4</v>
      </c>
      <c r="L3" s="18"/>
      <c r="M3" s="45">
        <f>IF(COUNTIF(M7:M39,"x")=0,"",COUNTIF(M7:M39,"x"))</f>
        <v>5</v>
      </c>
      <c r="N3" s="18"/>
      <c r="O3" s="45">
        <f>IF(COUNTIF(O7:O39,"x")=0,"",COUNTIF(O7:O39,"x"))</f>
        <v>7</v>
      </c>
      <c r="P3" s="18"/>
      <c r="Q3" s="46">
        <f>IF(COUNTIF(Q7:Q39,"x")=0,"",COUNTIF(Q7:Q39,"x"))</f>
        <v>5</v>
      </c>
      <c r="R3" s="18"/>
      <c r="S3" s="46">
        <f>IF(COUNTIF(S7:S39,"x")=0,"",COUNTIF(S7:S39,"x"))</f>
        <v>5</v>
      </c>
      <c r="T3" s="18"/>
      <c r="U3" s="47" t="str">
        <f>IF(COUNTIF(U7:U39,"x")=0,"",COUNTIF(U7:U39,"x"))</f>
        <v/>
      </c>
      <c r="V3" s="18"/>
      <c r="W3" s="47" t="str">
        <f>IF(COUNTIF(W7:W39,"x")=0,"",COUNTIF(W7:W39,"x"))</f>
        <v/>
      </c>
      <c r="X3" s="18"/>
      <c r="Y3" s="47" t="str">
        <f>IF(COUNTIF(Y7:Y39,"x")=0,"",COUNTIF(Y7:Y39,"x"))</f>
        <v/>
      </c>
      <c r="Z3" s="18"/>
      <c r="AA3" s="47" t="str">
        <f>IF(COUNTIF(AA7:AA39,"x")=0,"",COUNTIF(AA7:AA39,"x"))</f>
        <v/>
      </c>
      <c r="AB3" s="18"/>
      <c r="AC3" s="47" t="str">
        <f>IF(COUNTIF(AC7:AC39,"x")=0,"",COUNTIF(AC7:AC39,"x"))</f>
        <v/>
      </c>
      <c r="AD3" s="18"/>
      <c r="AE3" s="47" t="str">
        <f>IF(COUNTIF(AE7:AE39,"x")=0,"",COUNTIF(AE7:AE39,"x"))</f>
        <v/>
      </c>
      <c r="AF3" s="18"/>
      <c r="AG3" s="47" t="str">
        <f>IF(COUNTIF(AG7:AG39,"x")=0,"",COUNTIF(AG7:AG39,"x"))</f>
        <v/>
      </c>
      <c r="AH3" s="18"/>
      <c r="AI3" s="47" t="str">
        <f>IF(COUNTIF(AI7:AI39,"x")=0,"",COUNTIF(AI7:AI39,"x"))</f>
        <v/>
      </c>
      <c r="AJ3" s="18"/>
      <c r="AK3" s="47" t="str">
        <f>IF(COUNTIF(AK7:AK39,"x")=0,"",COUNTIF(AK7:AK39,"x"))</f>
        <v/>
      </c>
      <c r="AL3" s="18"/>
      <c r="AM3" s="47" t="str">
        <f>IF(COUNTIF(AM7:AM39,"x")=0,"",COUNTIF(AM7:AM39,"x"))</f>
        <v/>
      </c>
      <c r="AN3" s="18"/>
      <c r="AO3" s="47" t="str">
        <f>IF(COUNTIF(AO7:AO39,"x")=0,"",COUNTIF(AO7:AO39,"x"))</f>
        <v/>
      </c>
      <c r="AP3" s="18"/>
      <c r="AQ3" s="47" t="str">
        <f>IF(COUNTIF(AQ7:AQ39,"x")=0,"",COUNTIF(AQ7:AQ39,"x"))</f>
        <v/>
      </c>
      <c r="AR3" s="18"/>
      <c r="AS3" s="47" t="str">
        <f>IF(COUNTIF(AS7:AS39,"x")=0,"",COUNTIF(AS7:AS39,"x"))</f>
        <v/>
      </c>
      <c r="AT3" s="18"/>
    </row>
    <row r="4" ht="12.0" customHeight="1">
      <c r="A4" s="8"/>
      <c r="B4" s="8"/>
      <c r="C4" s="48" t="s">
        <v>115</v>
      </c>
      <c r="D4" s="48"/>
      <c r="E4" s="36"/>
      <c r="F4" s="43"/>
      <c r="G4" s="49">
        <f>IF(SUM(H7:H105)=0,"",SUM(H7:H105))</f>
        <v>0.1714285714</v>
      </c>
      <c r="H4" s="18"/>
      <c r="I4" s="49">
        <f>IF(SUM(J7:J105)=0,"",SUM(J7:J105))</f>
        <v>0.05</v>
      </c>
      <c r="J4" s="18"/>
      <c r="K4" s="50">
        <f>IF(SUM(L7:L105)=0,"",SUM(L7:L105))</f>
        <v>0.15</v>
      </c>
      <c r="L4" s="18"/>
      <c r="M4" s="50">
        <f>IF(SUM(N7:N105)=0,"",SUM(N7:N105))</f>
        <v>0.15</v>
      </c>
      <c r="N4" s="18"/>
      <c r="O4" s="50">
        <f>IF(SUM(P7:P105)=0,"",SUM(P7:P105))</f>
        <v>0.2035714286</v>
      </c>
      <c r="P4" s="18"/>
      <c r="Q4" s="51">
        <f>IF(SUM(R7:R105)=0,"",SUM(R7:R105))</f>
        <v>0.125</v>
      </c>
      <c r="R4" s="18"/>
      <c r="S4" s="51">
        <f>IF(SUM(T7:T105)=0,"",SUM(T7:T105))</f>
        <v>0.15</v>
      </c>
      <c r="T4" s="18"/>
      <c r="U4" s="52" t="str">
        <f>IF(SUM(V7:V105)=0,"",SUM(V7:V105))</f>
        <v/>
      </c>
      <c r="V4" s="18"/>
      <c r="W4" s="52" t="str">
        <f>IF(SUM(X7:X105)=0,"",SUM(X7:X105))</f>
        <v/>
      </c>
      <c r="X4" s="18"/>
      <c r="Y4" s="52" t="str">
        <f>IF(SUM(Z7:Z105)=0,"",SUM(Z7:Z105))</f>
        <v/>
      </c>
      <c r="Z4" s="18"/>
      <c r="AA4" s="52" t="str">
        <f>IF(SUM(AB7:AB105)=0,"",SUM(AB7:AB105))</f>
        <v/>
      </c>
      <c r="AB4" s="18"/>
      <c r="AC4" s="52" t="str">
        <f>IF(SUM(AD7:AD105)=0,"",SUM(AD7:AD105))</f>
        <v/>
      </c>
      <c r="AD4" s="18"/>
      <c r="AE4" s="52" t="str">
        <f>IF(SUM(AF7:AF105)=0,"",SUM(AF7:AF105))</f>
        <v/>
      </c>
      <c r="AF4" s="18"/>
      <c r="AG4" s="52" t="str">
        <f>IF(SUM(AH7:AH105)=0,"",SUM(AH7:AH105))</f>
        <v/>
      </c>
      <c r="AH4" s="18"/>
      <c r="AI4" s="52" t="str">
        <f>IF(SUM(AJ7:AJ105)=0,"",SUM(AJ7:AJ105))</f>
        <v/>
      </c>
      <c r="AJ4" s="18"/>
      <c r="AK4" s="52" t="str">
        <f>IF(SUM(AL7:AL105)=0,"",SUM(AL7:AL105))</f>
        <v/>
      </c>
      <c r="AL4" s="18"/>
      <c r="AM4" s="52" t="str">
        <f>IF(SUM(AN7:AN105)=0,"",SUM(AN7:AN105))</f>
        <v/>
      </c>
      <c r="AN4" s="18"/>
      <c r="AO4" s="52" t="str">
        <f>IF(SUM(AP7:AP105)=0,"",SUM(AP7:AP105))</f>
        <v/>
      </c>
      <c r="AP4" s="18"/>
      <c r="AQ4" s="52" t="str">
        <f>IF(SUM(AR7:AR105)=0,"",SUM(AR7:AR105))</f>
        <v/>
      </c>
      <c r="AR4" s="18"/>
      <c r="AS4" s="52" t="str">
        <f>IF(SUM(AT7:AT105)=0,"",SUM(AT7:AT105))</f>
        <v/>
      </c>
      <c r="AT4" s="18"/>
    </row>
    <row r="5" ht="12.0" customHeight="1">
      <c r="A5" s="8"/>
      <c r="B5" s="8"/>
      <c r="C5" s="53" t="s">
        <v>116</v>
      </c>
      <c r="D5" s="48"/>
      <c r="E5" s="36"/>
      <c r="F5" s="43"/>
      <c r="G5" s="54">
        <f>SUM(G4:J4)</f>
        <v>0.2214285714</v>
      </c>
      <c r="H5" s="16"/>
      <c r="I5" s="16"/>
      <c r="J5" s="16"/>
      <c r="K5" s="55">
        <f>SUM(K4:P4)</f>
        <v>0.5035714286</v>
      </c>
      <c r="L5" s="16"/>
      <c r="M5" s="16"/>
      <c r="N5" s="16"/>
      <c r="O5" s="16"/>
      <c r="P5" s="18"/>
      <c r="Q5" s="56">
        <f>SUM(Q4:T4)</f>
        <v>0.275</v>
      </c>
      <c r="R5" s="16"/>
      <c r="S5" s="16"/>
      <c r="T5" s="18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 ht="32.25" customHeight="1">
      <c r="A6" s="10"/>
      <c r="B6" s="10"/>
      <c r="C6" s="53" t="s">
        <v>117</v>
      </c>
      <c r="D6" s="48"/>
      <c r="E6" s="58"/>
      <c r="F6" s="59"/>
      <c r="G6" s="54">
        <f>G4/G5</f>
        <v>0.7741935484</v>
      </c>
      <c r="H6" s="18"/>
      <c r="I6" s="54">
        <f>I4/G5</f>
        <v>0.2258064516</v>
      </c>
      <c r="J6" s="18"/>
      <c r="K6" s="55">
        <f>K4/K5</f>
        <v>0.2978723404</v>
      </c>
      <c r="L6" s="18"/>
      <c r="M6" s="55">
        <f>M4/K5</f>
        <v>0.2978723404</v>
      </c>
      <c r="N6" s="18"/>
      <c r="O6" s="55">
        <f>O4/K5</f>
        <v>0.4042553191</v>
      </c>
      <c r="P6" s="18"/>
      <c r="Q6" s="51">
        <f>Q4/Q5</f>
        <v>0.4545454545</v>
      </c>
      <c r="R6" s="18"/>
      <c r="S6" s="51">
        <f>S4/Q5</f>
        <v>0.5454545455</v>
      </c>
      <c r="T6" s="18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</row>
    <row r="7" ht="32.25" customHeight="1">
      <c r="A7" s="60" t="s">
        <v>118</v>
      </c>
      <c r="B7" s="61" t="str">
        <f>'Criterios de evaluación'!A2&amp;"."&amp;'Criterios de evaluación'!B2</f>
        <v>1.1</v>
      </c>
      <c r="C7" s="62" t="str">
        <f>'Criterios de evaluación'!C2</f>
        <v>Analizar los elementos y sistemas que configuran la comunicación alámbrica e inalámbrica.</v>
      </c>
      <c r="D7" s="63">
        <v>0.15</v>
      </c>
      <c r="E7" s="64">
        <f t="shared" ref="E7:E11" si="1">$D$7/5</f>
        <v>0.03</v>
      </c>
      <c r="F7" s="65">
        <f t="shared" ref="F7:F39" si="2">IF(COUNTIF({G7;I7;K7;M7;O7;Q7;S7;U7;W7;Y7;AA7;AC7;AE7;AG7;AI7;AK7;AM7;AO7;AQ7;AS7},"x")=0,"",COUNTIF({G7;I7;K7;M7;O7;Q7;S7;U7;W7;Y7;AA7;AC7;AE7;AG7;AI7;AK7;AM7;AO7;AQ7;AS7},"x"))</f>
        <v>1</v>
      </c>
      <c r="G7" s="66"/>
      <c r="H7" s="67" t="str">
        <f t="shared" ref="H7:H105" si="3">IF(G7="x",$E7/$F7,"")</f>
        <v/>
      </c>
      <c r="I7" s="68"/>
      <c r="J7" s="67" t="str">
        <f t="shared" ref="J7:J105" si="4">IF(I7="x",$E7/$F7,"")</f>
        <v/>
      </c>
      <c r="K7" s="66"/>
      <c r="L7" s="67" t="str">
        <f t="shared" ref="L7:L105" si="5">IF(K7="x",$E7/$F7,"")</f>
        <v/>
      </c>
      <c r="M7" s="66" t="s">
        <v>119</v>
      </c>
      <c r="N7" s="67">
        <f t="shared" ref="N7:N105" si="6">IF(M7="x",$E7/$F7,"")</f>
        <v>0.03</v>
      </c>
      <c r="O7" s="69"/>
      <c r="P7" s="67" t="str">
        <f t="shared" ref="P7:P105" si="7">IF(O7="x",$E7/$F7,"")</f>
        <v/>
      </c>
      <c r="Q7" s="69"/>
      <c r="R7" s="67" t="str">
        <f t="shared" ref="R7:R105" si="8">IF(Q7="x",$E7/$F7,"")</f>
        <v/>
      </c>
      <c r="S7" s="69"/>
      <c r="T7" s="67" t="str">
        <f t="shared" ref="T7:T105" si="9">IF(S7="x",$E7/$F7,"")</f>
        <v/>
      </c>
      <c r="U7" s="69"/>
      <c r="V7" s="67" t="str">
        <f t="shared" ref="V7:V105" si="10">IF(U7="x",$E7/$F7,"")</f>
        <v/>
      </c>
      <c r="W7" s="69"/>
      <c r="X7" s="67" t="str">
        <f t="shared" ref="X7:X105" si="11">IF(W7="x",$E7/$F7,"")</f>
        <v/>
      </c>
      <c r="Y7" s="69"/>
      <c r="Z7" s="67" t="str">
        <f t="shared" ref="Z7:Z105" si="12">IF(Y7="x",$E7/$F7,"")</f>
        <v/>
      </c>
      <c r="AA7" s="69"/>
      <c r="AB7" s="67" t="str">
        <f t="shared" ref="AB7:AB105" si="13">IF(AA7="x",$E7/$F7,"")</f>
        <v/>
      </c>
      <c r="AC7" s="68"/>
      <c r="AD7" s="67" t="str">
        <f t="shared" ref="AD7:AD105" si="14">IF(AC7="x",$E7/$F7,"")</f>
        <v/>
      </c>
      <c r="AE7" s="68"/>
      <c r="AF7" s="67" t="str">
        <f t="shared" ref="AF7:AF105" si="15">IF(AE7="x",$E7/$F7,"")</f>
        <v/>
      </c>
      <c r="AG7" s="68"/>
      <c r="AH7" s="67" t="str">
        <f t="shared" ref="AH7:AH105" si="16">IF(AG7="x",$E7/$F7,"")</f>
        <v/>
      </c>
      <c r="AI7" s="68"/>
      <c r="AJ7" s="67" t="str">
        <f t="shared" ref="AJ7:AJ105" si="17">IF(AI7="x",$E7/$F7,"")</f>
        <v/>
      </c>
      <c r="AK7" s="68"/>
      <c r="AL7" s="67" t="str">
        <f t="shared" ref="AL7:AL105" si="18">IF(AK7="x",$E7/$F7,"")</f>
        <v/>
      </c>
      <c r="AM7" s="68"/>
      <c r="AN7" s="67" t="str">
        <f t="shared" ref="AN7:AN105" si="19">IF(AM7="x",$E7/$F7,"")</f>
        <v/>
      </c>
      <c r="AO7" s="68"/>
      <c r="AP7" s="67" t="str">
        <f t="shared" ref="AP7:AP105" si="20">IF(AO7="x",$E7/$F7,"")</f>
        <v/>
      </c>
      <c r="AQ7" s="68"/>
      <c r="AR7" s="67" t="str">
        <f t="shared" ref="AR7:AR105" si="21">IF(AQ7="x",$E7/$F7,"")</f>
        <v/>
      </c>
      <c r="AS7" s="68"/>
      <c r="AT7" s="67" t="str">
        <f t="shared" ref="AT7:AT105" si="22">IF(AS7="x",$E7/$F7,"")</f>
        <v/>
      </c>
    </row>
    <row r="8" ht="12.0" customHeight="1">
      <c r="A8" s="8"/>
      <c r="B8" s="70" t="str">
        <f>'Criterios de evaluación'!A3&amp;"."&amp;'Criterios de evaluación'!B3</f>
        <v>1.2</v>
      </c>
      <c r="C8" s="71" t="str">
        <f>'Criterios de evaluación'!C3</f>
        <v>Acceder a servicios de intercambio y publicación de información digital con criterios de seguridad y uso responsable. Conocer los principios básicos del funcionamiento de Internet.</v>
      </c>
      <c r="D8" s="8"/>
      <c r="E8" s="64">
        <f t="shared" si="1"/>
        <v>0.03</v>
      </c>
      <c r="F8" s="65">
        <f t="shared" si="2"/>
        <v>1</v>
      </c>
      <c r="G8" s="69"/>
      <c r="H8" s="67" t="str">
        <f t="shared" si="3"/>
        <v/>
      </c>
      <c r="I8" s="69"/>
      <c r="J8" s="67" t="str">
        <f t="shared" si="4"/>
        <v/>
      </c>
      <c r="K8" s="69"/>
      <c r="L8" s="67" t="str">
        <f t="shared" si="5"/>
        <v/>
      </c>
      <c r="M8" s="66" t="s">
        <v>119</v>
      </c>
      <c r="N8" s="67">
        <f t="shared" si="6"/>
        <v>0.03</v>
      </c>
      <c r="O8" s="69"/>
      <c r="P8" s="67" t="str">
        <f t="shared" si="7"/>
        <v/>
      </c>
      <c r="Q8" s="69"/>
      <c r="R8" s="67" t="str">
        <f t="shared" si="8"/>
        <v/>
      </c>
      <c r="S8" s="69"/>
      <c r="T8" s="67" t="str">
        <f t="shared" si="9"/>
        <v/>
      </c>
      <c r="U8" s="69"/>
      <c r="V8" s="67" t="str">
        <f t="shared" si="10"/>
        <v/>
      </c>
      <c r="W8" s="69"/>
      <c r="X8" s="67" t="str">
        <f t="shared" si="11"/>
        <v/>
      </c>
      <c r="Y8" s="69"/>
      <c r="Z8" s="67" t="str">
        <f t="shared" si="12"/>
        <v/>
      </c>
      <c r="AA8" s="68"/>
      <c r="AB8" s="67" t="str">
        <f t="shared" si="13"/>
        <v/>
      </c>
      <c r="AC8" s="68"/>
      <c r="AD8" s="67" t="str">
        <f t="shared" si="14"/>
        <v/>
      </c>
      <c r="AE8" s="68"/>
      <c r="AF8" s="67" t="str">
        <f t="shared" si="15"/>
        <v/>
      </c>
      <c r="AG8" s="68"/>
      <c r="AH8" s="67" t="str">
        <f t="shared" si="16"/>
        <v/>
      </c>
      <c r="AI8" s="68"/>
      <c r="AJ8" s="67" t="str">
        <f t="shared" si="17"/>
        <v/>
      </c>
      <c r="AK8" s="68"/>
      <c r="AL8" s="67" t="str">
        <f t="shared" si="18"/>
        <v/>
      </c>
      <c r="AM8" s="68"/>
      <c r="AN8" s="67" t="str">
        <f t="shared" si="19"/>
        <v/>
      </c>
      <c r="AO8" s="68"/>
      <c r="AP8" s="67" t="str">
        <f t="shared" si="20"/>
        <v/>
      </c>
      <c r="AQ8" s="68"/>
      <c r="AR8" s="67" t="str">
        <f t="shared" si="21"/>
        <v/>
      </c>
      <c r="AS8" s="68"/>
      <c r="AT8" s="67" t="str">
        <f t="shared" si="22"/>
        <v/>
      </c>
    </row>
    <row r="9" ht="12.0" customHeight="1">
      <c r="A9" s="8"/>
      <c r="B9" s="70" t="str">
        <f>'Criterios de evaluación'!A4&amp;"."&amp;'Criterios de evaluación'!B4</f>
        <v>1.3</v>
      </c>
      <c r="C9" s="71" t="str">
        <f>'Criterios de evaluación'!C4</f>
        <v>Elaborar sencillos programas informáticos.</v>
      </c>
      <c r="D9" s="8"/>
      <c r="E9" s="64">
        <f t="shared" si="1"/>
        <v>0.03</v>
      </c>
      <c r="F9" s="65">
        <f t="shared" si="2"/>
        <v>1</v>
      </c>
      <c r="G9" s="69"/>
      <c r="H9" s="67" t="str">
        <f t="shared" si="3"/>
        <v/>
      </c>
      <c r="I9" s="69"/>
      <c r="J9" s="67" t="str">
        <f t="shared" si="4"/>
        <v/>
      </c>
      <c r="K9" s="69"/>
      <c r="L9" s="67" t="str">
        <f t="shared" si="5"/>
        <v/>
      </c>
      <c r="M9" s="66" t="s">
        <v>119</v>
      </c>
      <c r="N9" s="67">
        <f t="shared" si="6"/>
        <v>0.03</v>
      </c>
      <c r="O9" s="69"/>
      <c r="P9" s="67" t="str">
        <f t="shared" si="7"/>
        <v/>
      </c>
      <c r="Q9" s="69"/>
      <c r="R9" s="67" t="str">
        <f t="shared" si="8"/>
        <v/>
      </c>
      <c r="S9" s="69"/>
      <c r="T9" s="67" t="str">
        <f t="shared" si="9"/>
        <v/>
      </c>
      <c r="U9" s="69"/>
      <c r="V9" s="67" t="str">
        <f t="shared" si="10"/>
        <v/>
      </c>
      <c r="W9" s="69"/>
      <c r="X9" s="67" t="str">
        <f t="shared" si="11"/>
        <v/>
      </c>
      <c r="Y9" s="69"/>
      <c r="Z9" s="67" t="str">
        <f t="shared" si="12"/>
        <v/>
      </c>
      <c r="AA9" s="69"/>
      <c r="AB9" s="67" t="str">
        <f t="shared" si="13"/>
        <v/>
      </c>
      <c r="AC9" s="68"/>
      <c r="AD9" s="67" t="str">
        <f t="shared" si="14"/>
        <v/>
      </c>
      <c r="AE9" s="68"/>
      <c r="AF9" s="67" t="str">
        <f t="shared" si="15"/>
        <v/>
      </c>
      <c r="AG9" s="68"/>
      <c r="AH9" s="67" t="str">
        <f t="shared" si="16"/>
        <v/>
      </c>
      <c r="AI9" s="68"/>
      <c r="AJ9" s="67" t="str">
        <f t="shared" si="17"/>
        <v/>
      </c>
      <c r="AK9" s="68"/>
      <c r="AL9" s="67" t="str">
        <f t="shared" si="18"/>
        <v/>
      </c>
      <c r="AM9" s="68"/>
      <c r="AN9" s="67" t="str">
        <f t="shared" si="19"/>
        <v/>
      </c>
      <c r="AO9" s="68"/>
      <c r="AP9" s="67" t="str">
        <f t="shared" si="20"/>
        <v/>
      </c>
      <c r="AQ9" s="68"/>
      <c r="AR9" s="67" t="str">
        <f t="shared" si="21"/>
        <v/>
      </c>
      <c r="AS9" s="68"/>
      <c r="AT9" s="67" t="str">
        <f t="shared" si="22"/>
        <v/>
      </c>
    </row>
    <row r="10" ht="12.0" customHeight="1">
      <c r="A10" s="8"/>
      <c r="B10" s="70" t="str">
        <f>'Criterios de evaluación'!A5&amp;"."&amp;'Criterios de evaluación'!B5</f>
        <v>1.4</v>
      </c>
      <c r="C10" s="71" t="str">
        <f>'Criterios de evaluación'!C5</f>
        <v>Utilizar equipos informáticos.</v>
      </c>
      <c r="D10" s="8"/>
      <c r="E10" s="64">
        <f t="shared" si="1"/>
        <v>0.03</v>
      </c>
      <c r="F10" s="65">
        <f t="shared" si="2"/>
        <v>1</v>
      </c>
      <c r="G10" s="69"/>
      <c r="H10" s="67" t="str">
        <f t="shared" si="3"/>
        <v/>
      </c>
      <c r="I10" s="69"/>
      <c r="J10" s="67" t="str">
        <f t="shared" si="4"/>
        <v/>
      </c>
      <c r="K10" s="69"/>
      <c r="L10" s="67" t="str">
        <f t="shared" si="5"/>
        <v/>
      </c>
      <c r="M10" s="66" t="s">
        <v>119</v>
      </c>
      <c r="N10" s="67">
        <f t="shared" si="6"/>
        <v>0.03</v>
      </c>
      <c r="O10" s="69"/>
      <c r="P10" s="67" t="str">
        <f t="shared" si="7"/>
        <v/>
      </c>
      <c r="Q10" s="69"/>
      <c r="R10" s="67" t="str">
        <f t="shared" si="8"/>
        <v/>
      </c>
      <c r="S10" s="69"/>
      <c r="T10" s="67" t="str">
        <f t="shared" si="9"/>
        <v/>
      </c>
      <c r="U10" s="69"/>
      <c r="V10" s="67" t="str">
        <f t="shared" si="10"/>
        <v/>
      </c>
      <c r="W10" s="69"/>
      <c r="X10" s="67" t="str">
        <f t="shared" si="11"/>
        <v/>
      </c>
      <c r="Y10" s="69"/>
      <c r="Z10" s="67" t="str">
        <f t="shared" si="12"/>
        <v/>
      </c>
      <c r="AA10" s="69"/>
      <c r="AB10" s="67" t="str">
        <f t="shared" si="13"/>
        <v/>
      </c>
      <c r="AC10" s="68"/>
      <c r="AD10" s="67" t="str">
        <f t="shared" si="14"/>
        <v/>
      </c>
      <c r="AE10" s="68"/>
      <c r="AF10" s="67" t="str">
        <f t="shared" si="15"/>
        <v/>
      </c>
      <c r="AG10" s="68"/>
      <c r="AH10" s="67" t="str">
        <f t="shared" si="16"/>
        <v/>
      </c>
      <c r="AI10" s="68"/>
      <c r="AJ10" s="67" t="str">
        <f t="shared" si="17"/>
        <v/>
      </c>
      <c r="AK10" s="68"/>
      <c r="AL10" s="67" t="str">
        <f t="shared" si="18"/>
        <v/>
      </c>
      <c r="AM10" s="68"/>
      <c r="AN10" s="67" t="str">
        <f t="shared" si="19"/>
        <v/>
      </c>
      <c r="AO10" s="68"/>
      <c r="AP10" s="67" t="str">
        <f t="shared" si="20"/>
        <v/>
      </c>
      <c r="AQ10" s="68"/>
      <c r="AR10" s="67" t="str">
        <f t="shared" si="21"/>
        <v/>
      </c>
      <c r="AS10" s="68"/>
      <c r="AT10" s="67" t="str">
        <f t="shared" si="22"/>
        <v/>
      </c>
    </row>
    <row r="11" ht="12.0" customHeight="1">
      <c r="A11" s="10"/>
      <c r="B11" s="70" t="str">
        <f>'Criterios de evaluación'!A6&amp;"."&amp;'Criterios de evaluación'!B6</f>
        <v>1.5</v>
      </c>
      <c r="C11" s="72" t="s">
        <v>120</v>
      </c>
      <c r="D11" s="10"/>
      <c r="E11" s="64">
        <f t="shared" si="1"/>
        <v>0.03</v>
      </c>
      <c r="F11" s="65">
        <f t="shared" si="2"/>
        <v>1</v>
      </c>
      <c r="G11" s="68"/>
      <c r="H11" s="67" t="str">
        <f t="shared" si="3"/>
        <v/>
      </c>
      <c r="I11" s="69"/>
      <c r="J11" s="67" t="str">
        <f t="shared" si="4"/>
        <v/>
      </c>
      <c r="K11" s="69"/>
      <c r="L11" s="67" t="str">
        <f t="shared" si="5"/>
        <v/>
      </c>
      <c r="M11" s="66" t="s">
        <v>119</v>
      </c>
      <c r="N11" s="67">
        <f t="shared" si="6"/>
        <v>0.03</v>
      </c>
      <c r="O11" s="69"/>
      <c r="P11" s="67" t="str">
        <f t="shared" si="7"/>
        <v/>
      </c>
      <c r="Q11" s="69"/>
      <c r="R11" s="67" t="str">
        <f t="shared" si="8"/>
        <v/>
      </c>
      <c r="S11" s="69"/>
      <c r="T11" s="67" t="str">
        <f t="shared" si="9"/>
        <v/>
      </c>
      <c r="U11" s="69"/>
      <c r="V11" s="67" t="str">
        <f t="shared" si="10"/>
        <v/>
      </c>
      <c r="W11" s="69"/>
      <c r="X11" s="67" t="str">
        <f t="shared" si="11"/>
        <v/>
      </c>
      <c r="Y11" s="69"/>
      <c r="Z11" s="67" t="str">
        <f t="shared" si="12"/>
        <v/>
      </c>
      <c r="AA11" s="69"/>
      <c r="AB11" s="67" t="str">
        <f t="shared" si="13"/>
        <v/>
      </c>
      <c r="AC11" s="68"/>
      <c r="AD11" s="67" t="str">
        <f t="shared" si="14"/>
        <v/>
      </c>
      <c r="AE11" s="68"/>
      <c r="AF11" s="67" t="str">
        <f t="shared" si="15"/>
        <v/>
      </c>
      <c r="AG11" s="68"/>
      <c r="AH11" s="67" t="str">
        <f t="shared" si="16"/>
        <v/>
      </c>
      <c r="AI11" s="68"/>
      <c r="AJ11" s="67" t="str">
        <f t="shared" si="17"/>
        <v/>
      </c>
      <c r="AK11" s="68"/>
      <c r="AL11" s="67" t="str">
        <f t="shared" si="18"/>
        <v/>
      </c>
      <c r="AM11" s="68"/>
      <c r="AN11" s="67" t="str">
        <f t="shared" si="19"/>
        <v/>
      </c>
      <c r="AO11" s="68"/>
      <c r="AP11" s="67" t="str">
        <f t="shared" si="20"/>
        <v/>
      </c>
      <c r="AQ11" s="68"/>
      <c r="AR11" s="67" t="str">
        <f t="shared" si="21"/>
        <v/>
      </c>
      <c r="AS11" s="68"/>
      <c r="AT11" s="67" t="str">
        <f t="shared" si="22"/>
        <v/>
      </c>
    </row>
    <row r="12" ht="12.0" customHeight="1">
      <c r="A12" s="73" t="s">
        <v>121</v>
      </c>
      <c r="B12" s="74" t="str">
        <f>'Criterios de evaluación'!A7&amp;"."&amp;'Criterios de evaluación'!B7</f>
        <v>2.1</v>
      </c>
      <c r="C12" s="75" t="str">
        <f>'Criterios de evaluación'!C7</f>
        <v>Describir los elementos que componen las distintas instalaciones de una vivienda y las normas que regulan su diseño y utilización.</v>
      </c>
      <c r="D12" s="76">
        <v>0.15</v>
      </c>
      <c r="E12" s="77">
        <f t="shared" ref="E12:E15" si="23">$D$12/4</f>
        <v>0.0375</v>
      </c>
      <c r="F12" s="65">
        <f t="shared" si="2"/>
        <v>1</v>
      </c>
      <c r="G12" s="68"/>
      <c r="H12" s="67" t="str">
        <f t="shared" si="3"/>
        <v/>
      </c>
      <c r="I12" s="66"/>
      <c r="J12" s="67" t="str">
        <f t="shared" si="4"/>
        <v/>
      </c>
      <c r="K12" s="66" t="s">
        <v>119</v>
      </c>
      <c r="L12" s="67">
        <f t="shared" si="5"/>
        <v>0.0375</v>
      </c>
      <c r="M12" s="69"/>
      <c r="N12" s="67" t="str">
        <f t="shared" si="6"/>
        <v/>
      </c>
      <c r="O12" s="69"/>
      <c r="P12" s="67" t="str">
        <f t="shared" si="7"/>
        <v/>
      </c>
      <c r="Q12" s="69"/>
      <c r="R12" s="67" t="str">
        <f t="shared" si="8"/>
        <v/>
      </c>
      <c r="S12" s="69"/>
      <c r="T12" s="67" t="str">
        <f t="shared" si="9"/>
        <v/>
      </c>
      <c r="U12" s="69"/>
      <c r="V12" s="67" t="str">
        <f t="shared" si="10"/>
        <v/>
      </c>
      <c r="W12" s="69"/>
      <c r="X12" s="67" t="str">
        <f t="shared" si="11"/>
        <v/>
      </c>
      <c r="Y12" s="69"/>
      <c r="Z12" s="67" t="str">
        <f t="shared" si="12"/>
        <v/>
      </c>
      <c r="AA12" s="69"/>
      <c r="AB12" s="67" t="str">
        <f t="shared" si="13"/>
        <v/>
      </c>
      <c r="AC12" s="68"/>
      <c r="AD12" s="67" t="str">
        <f t="shared" si="14"/>
        <v/>
      </c>
      <c r="AE12" s="68"/>
      <c r="AF12" s="67" t="str">
        <f t="shared" si="15"/>
        <v/>
      </c>
      <c r="AG12" s="68"/>
      <c r="AH12" s="67" t="str">
        <f t="shared" si="16"/>
        <v/>
      </c>
      <c r="AI12" s="68"/>
      <c r="AJ12" s="67" t="str">
        <f t="shared" si="17"/>
        <v/>
      </c>
      <c r="AK12" s="68"/>
      <c r="AL12" s="67" t="str">
        <f t="shared" si="18"/>
        <v/>
      </c>
      <c r="AM12" s="68"/>
      <c r="AN12" s="67" t="str">
        <f t="shared" si="19"/>
        <v/>
      </c>
      <c r="AO12" s="68"/>
      <c r="AP12" s="67" t="str">
        <f t="shared" si="20"/>
        <v/>
      </c>
      <c r="AQ12" s="68"/>
      <c r="AR12" s="67" t="str">
        <f t="shared" si="21"/>
        <v/>
      </c>
      <c r="AS12" s="68"/>
      <c r="AT12" s="67" t="str">
        <f t="shared" si="22"/>
        <v/>
      </c>
    </row>
    <row r="13" ht="12.0" customHeight="1">
      <c r="A13" s="8"/>
      <c r="B13" s="74" t="str">
        <f>'Criterios de evaluación'!A8&amp;"."&amp;'Criterios de evaluación'!B8</f>
        <v>2.2</v>
      </c>
      <c r="C13" s="75" t="str">
        <f>'Criterios de evaluación'!C8</f>
        <v>Realizar diseños sencillos empleando la simbología adecuada.</v>
      </c>
      <c r="D13" s="8"/>
      <c r="E13" s="77">
        <f t="shared" si="23"/>
        <v>0.0375</v>
      </c>
      <c r="F13" s="65">
        <f t="shared" si="2"/>
        <v>1</v>
      </c>
      <c r="G13" s="68"/>
      <c r="H13" s="67" t="str">
        <f t="shared" si="3"/>
        <v/>
      </c>
      <c r="I13" s="66"/>
      <c r="J13" s="67" t="str">
        <f t="shared" si="4"/>
        <v/>
      </c>
      <c r="K13" s="66" t="s">
        <v>119</v>
      </c>
      <c r="L13" s="67">
        <f t="shared" si="5"/>
        <v>0.0375</v>
      </c>
      <c r="M13" s="69"/>
      <c r="N13" s="67" t="str">
        <f t="shared" si="6"/>
        <v/>
      </c>
      <c r="O13" s="69"/>
      <c r="P13" s="67" t="str">
        <f t="shared" si="7"/>
        <v/>
      </c>
      <c r="Q13" s="69"/>
      <c r="R13" s="67" t="str">
        <f t="shared" si="8"/>
        <v/>
      </c>
      <c r="S13" s="69"/>
      <c r="T13" s="67" t="str">
        <f t="shared" si="9"/>
        <v/>
      </c>
      <c r="U13" s="69"/>
      <c r="V13" s="67" t="str">
        <f t="shared" si="10"/>
        <v/>
      </c>
      <c r="W13" s="69"/>
      <c r="X13" s="67" t="str">
        <f t="shared" si="11"/>
        <v/>
      </c>
      <c r="Y13" s="69"/>
      <c r="Z13" s="67" t="str">
        <f t="shared" si="12"/>
        <v/>
      </c>
      <c r="AA13" s="68"/>
      <c r="AB13" s="67" t="str">
        <f t="shared" si="13"/>
        <v/>
      </c>
      <c r="AC13" s="68"/>
      <c r="AD13" s="67" t="str">
        <f t="shared" si="14"/>
        <v/>
      </c>
      <c r="AE13" s="68"/>
      <c r="AF13" s="67" t="str">
        <f t="shared" si="15"/>
        <v/>
      </c>
      <c r="AG13" s="68"/>
      <c r="AH13" s="67" t="str">
        <f t="shared" si="16"/>
        <v/>
      </c>
      <c r="AI13" s="68"/>
      <c r="AJ13" s="67" t="str">
        <f t="shared" si="17"/>
        <v/>
      </c>
      <c r="AK13" s="68"/>
      <c r="AL13" s="67" t="str">
        <f t="shared" si="18"/>
        <v/>
      </c>
      <c r="AM13" s="68"/>
      <c r="AN13" s="67" t="str">
        <f t="shared" si="19"/>
        <v/>
      </c>
      <c r="AO13" s="68"/>
      <c r="AP13" s="67" t="str">
        <f t="shared" si="20"/>
        <v/>
      </c>
      <c r="AQ13" s="68"/>
      <c r="AR13" s="67" t="str">
        <f t="shared" si="21"/>
        <v/>
      </c>
      <c r="AS13" s="68"/>
      <c r="AT13" s="67" t="str">
        <f t="shared" si="22"/>
        <v/>
      </c>
    </row>
    <row r="14" ht="12.0" customHeight="1">
      <c r="A14" s="8"/>
      <c r="B14" s="74" t="str">
        <f>'Criterios de evaluación'!A9&amp;"."&amp;'Criterios de evaluación'!B9</f>
        <v>2.3</v>
      </c>
      <c r="C14" s="75" t="str">
        <f>'Criterios de evaluación'!C9</f>
        <v>Experimentar con el montaje de circuitos básicos y valorar las condiciones que contribuyen al ahorro energético.</v>
      </c>
      <c r="D14" s="8"/>
      <c r="E14" s="77">
        <f t="shared" si="23"/>
        <v>0.0375</v>
      </c>
      <c r="F14" s="65">
        <f t="shared" si="2"/>
        <v>1</v>
      </c>
      <c r="G14" s="69"/>
      <c r="H14" s="67" t="str">
        <f t="shared" si="3"/>
        <v/>
      </c>
      <c r="I14" s="66"/>
      <c r="J14" s="67" t="str">
        <f t="shared" si="4"/>
        <v/>
      </c>
      <c r="K14" s="66" t="s">
        <v>119</v>
      </c>
      <c r="L14" s="67">
        <f t="shared" si="5"/>
        <v>0.0375</v>
      </c>
      <c r="M14" s="69"/>
      <c r="N14" s="67" t="str">
        <f t="shared" si="6"/>
        <v/>
      </c>
      <c r="O14" s="69"/>
      <c r="P14" s="67" t="str">
        <f t="shared" si="7"/>
        <v/>
      </c>
      <c r="Q14" s="69"/>
      <c r="R14" s="67" t="str">
        <f t="shared" si="8"/>
        <v/>
      </c>
      <c r="S14" s="69"/>
      <c r="T14" s="67" t="str">
        <f t="shared" si="9"/>
        <v/>
      </c>
      <c r="U14" s="69"/>
      <c r="V14" s="67" t="str">
        <f t="shared" si="10"/>
        <v/>
      </c>
      <c r="W14" s="69"/>
      <c r="X14" s="67" t="str">
        <f t="shared" si="11"/>
        <v/>
      </c>
      <c r="Y14" s="69"/>
      <c r="Z14" s="67" t="str">
        <f t="shared" si="12"/>
        <v/>
      </c>
      <c r="AA14" s="68"/>
      <c r="AB14" s="67" t="str">
        <f t="shared" si="13"/>
        <v/>
      </c>
      <c r="AC14" s="68"/>
      <c r="AD14" s="67" t="str">
        <f t="shared" si="14"/>
        <v/>
      </c>
      <c r="AE14" s="68"/>
      <c r="AF14" s="67" t="str">
        <f t="shared" si="15"/>
        <v/>
      </c>
      <c r="AG14" s="68"/>
      <c r="AH14" s="67" t="str">
        <f t="shared" si="16"/>
        <v/>
      </c>
      <c r="AI14" s="68"/>
      <c r="AJ14" s="67" t="str">
        <f t="shared" si="17"/>
        <v/>
      </c>
      <c r="AK14" s="68"/>
      <c r="AL14" s="67" t="str">
        <f t="shared" si="18"/>
        <v/>
      </c>
      <c r="AM14" s="68"/>
      <c r="AN14" s="67" t="str">
        <f t="shared" si="19"/>
        <v/>
      </c>
      <c r="AO14" s="68"/>
      <c r="AP14" s="67" t="str">
        <f t="shared" si="20"/>
        <v/>
      </c>
      <c r="AQ14" s="68"/>
      <c r="AR14" s="67" t="str">
        <f t="shared" si="21"/>
        <v/>
      </c>
      <c r="AS14" s="68"/>
      <c r="AT14" s="67" t="str">
        <f t="shared" si="22"/>
        <v/>
      </c>
    </row>
    <row r="15" ht="12.0" customHeight="1">
      <c r="A15" s="10"/>
      <c r="B15" s="74" t="str">
        <f>'Criterios de evaluación'!A10&amp;"."&amp;'Criterios de evaluación'!B10</f>
        <v>2.4</v>
      </c>
      <c r="C15" s="75" t="str">
        <f>'Criterios de evaluación'!C10</f>
        <v>Evaluar la contribución de la arquitectura de la vivienda, sus instalaciones y de los hábitos de consumo al ahorro energético.</v>
      </c>
      <c r="D15" s="10"/>
      <c r="E15" s="77">
        <f t="shared" si="23"/>
        <v>0.0375</v>
      </c>
      <c r="F15" s="65">
        <f t="shared" si="2"/>
        <v>1</v>
      </c>
      <c r="G15" s="68"/>
      <c r="H15" s="67" t="str">
        <f t="shared" si="3"/>
        <v/>
      </c>
      <c r="I15" s="66"/>
      <c r="J15" s="67" t="str">
        <f t="shared" si="4"/>
        <v/>
      </c>
      <c r="K15" s="66" t="s">
        <v>119</v>
      </c>
      <c r="L15" s="67">
        <f t="shared" si="5"/>
        <v>0.0375</v>
      </c>
      <c r="M15" s="69"/>
      <c r="N15" s="67" t="str">
        <f t="shared" si="6"/>
        <v/>
      </c>
      <c r="O15" s="69"/>
      <c r="P15" s="67" t="str">
        <f t="shared" si="7"/>
        <v/>
      </c>
      <c r="Q15" s="69"/>
      <c r="R15" s="67" t="str">
        <f t="shared" si="8"/>
        <v/>
      </c>
      <c r="S15" s="69"/>
      <c r="T15" s="67" t="str">
        <f t="shared" si="9"/>
        <v/>
      </c>
      <c r="U15" s="69"/>
      <c r="V15" s="67" t="str">
        <f t="shared" si="10"/>
        <v/>
      </c>
      <c r="W15" s="69"/>
      <c r="X15" s="67" t="str">
        <f t="shared" si="11"/>
        <v/>
      </c>
      <c r="Y15" s="69"/>
      <c r="Z15" s="67" t="str">
        <f t="shared" si="12"/>
        <v/>
      </c>
      <c r="AA15" s="69"/>
      <c r="AB15" s="67" t="str">
        <f t="shared" si="13"/>
        <v/>
      </c>
      <c r="AC15" s="68"/>
      <c r="AD15" s="67" t="str">
        <f t="shared" si="14"/>
        <v/>
      </c>
      <c r="AE15" s="68"/>
      <c r="AF15" s="67" t="str">
        <f t="shared" si="15"/>
        <v/>
      </c>
      <c r="AG15" s="68"/>
      <c r="AH15" s="67" t="str">
        <f t="shared" si="16"/>
        <v/>
      </c>
      <c r="AI15" s="68"/>
      <c r="AJ15" s="67" t="str">
        <f t="shared" si="17"/>
        <v/>
      </c>
      <c r="AK15" s="68"/>
      <c r="AL15" s="67" t="str">
        <f t="shared" si="18"/>
        <v/>
      </c>
      <c r="AM15" s="68"/>
      <c r="AN15" s="67" t="str">
        <f t="shared" si="19"/>
        <v/>
      </c>
      <c r="AO15" s="68"/>
      <c r="AP15" s="67" t="str">
        <f t="shared" si="20"/>
        <v/>
      </c>
      <c r="AQ15" s="68"/>
      <c r="AR15" s="67" t="str">
        <f t="shared" si="21"/>
        <v/>
      </c>
      <c r="AS15" s="68"/>
      <c r="AT15" s="67" t="str">
        <f t="shared" si="22"/>
        <v/>
      </c>
    </row>
    <row r="16" ht="12.0" customHeight="1">
      <c r="A16" s="78" t="s">
        <v>122</v>
      </c>
      <c r="B16" s="79" t="str">
        <f>'Criterios de evaluación'!A11&amp;"."&amp;'Criterios de evaluación'!B11</f>
        <v>3.1</v>
      </c>
      <c r="C16" s="80" t="str">
        <f>'Criterios de evaluación'!C11</f>
        <v>Analizar y describir el funcionamiento y la aplicación de un circuito electrónico y sus componentes elementales.</v>
      </c>
      <c r="D16" s="81">
        <v>0.2</v>
      </c>
      <c r="E16" s="82">
        <f t="shared" ref="E16:E22" si="24">$D$16/7</f>
        <v>0.02857142857</v>
      </c>
      <c r="F16" s="65">
        <f t="shared" si="2"/>
        <v>1</v>
      </c>
      <c r="G16" s="66" t="s">
        <v>119</v>
      </c>
      <c r="H16" s="67">
        <f t="shared" si="3"/>
        <v>0.02857142857</v>
      </c>
      <c r="I16" s="66"/>
      <c r="J16" s="67" t="str">
        <f t="shared" si="4"/>
        <v/>
      </c>
      <c r="K16" s="66"/>
      <c r="L16" s="67" t="str">
        <f t="shared" si="5"/>
        <v/>
      </c>
      <c r="M16" s="66"/>
      <c r="N16" s="67" t="str">
        <f t="shared" si="6"/>
        <v/>
      </c>
      <c r="O16" s="69"/>
      <c r="P16" s="67" t="str">
        <f t="shared" si="7"/>
        <v/>
      </c>
      <c r="Q16" s="69"/>
      <c r="R16" s="67" t="str">
        <f t="shared" si="8"/>
        <v/>
      </c>
      <c r="S16" s="69"/>
      <c r="T16" s="67" t="str">
        <f t="shared" si="9"/>
        <v/>
      </c>
      <c r="U16" s="69"/>
      <c r="V16" s="67" t="str">
        <f t="shared" si="10"/>
        <v/>
      </c>
      <c r="W16" s="69"/>
      <c r="X16" s="67" t="str">
        <f t="shared" si="11"/>
        <v/>
      </c>
      <c r="Y16" s="69"/>
      <c r="Z16" s="67" t="str">
        <f t="shared" si="12"/>
        <v/>
      </c>
      <c r="AA16" s="69"/>
      <c r="AB16" s="67" t="str">
        <f t="shared" si="13"/>
        <v/>
      </c>
      <c r="AC16" s="69"/>
      <c r="AD16" s="67" t="str">
        <f t="shared" si="14"/>
        <v/>
      </c>
      <c r="AE16" s="69"/>
      <c r="AF16" s="67" t="str">
        <f t="shared" si="15"/>
        <v/>
      </c>
      <c r="AG16" s="69"/>
      <c r="AH16" s="67" t="str">
        <f t="shared" si="16"/>
        <v/>
      </c>
      <c r="AI16" s="69"/>
      <c r="AJ16" s="67" t="str">
        <f t="shared" si="17"/>
        <v/>
      </c>
      <c r="AK16" s="69"/>
      <c r="AL16" s="67" t="str">
        <f t="shared" si="18"/>
        <v/>
      </c>
      <c r="AM16" s="69"/>
      <c r="AN16" s="67" t="str">
        <f t="shared" si="19"/>
        <v/>
      </c>
      <c r="AO16" s="69"/>
      <c r="AP16" s="67" t="str">
        <f t="shared" si="20"/>
        <v/>
      </c>
      <c r="AQ16" s="69"/>
      <c r="AR16" s="67" t="str">
        <f t="shared" si="21"/>
        <v/>
      </c>
      <c r="AS16" s="69"/>
      <c r="AT16" s="67" t="str">
        <f t="shared" si="22"/>
        <v/>
      </c>
    </row>
    <row r="17" ht="12.0" customHeight="1">
      <c r="A17" s="8"/>
      <c r="B17" s="79" t="str">
        <f>'Criterios de evaluación'!A12&amp;"."&amp;'Criterios de evaluación'!B12</f>
        <v>3.2</v>
      </c>
      <c r="C17" s="80" t="str">
        <f>'Criterios de evaluación'!C12</f>
        <v>Emplear simuladores que faciliten el diseño y permitan la práctica con la simbología normalizada.</v>
      </c>
      <c r="D17" s="8"/>
      <c r="E17" s="82">
        <f t="shared" si="24"/>
        <v>0.02857142857</v>
      </c>
      <c r="F17" s="65">
        <f t="shared" si="2"/>
        <v>1</v>
      </c>
      <c r="G17" s="66" t="s">
        <v>119</v>
      </c>
      <c r="H17" s="67">
        <f t="shared" si="3"/>
        <v>0.02857142857</v>
      </c>
      <c r="I17" s="69"/>
      <c r="J17" s="67" t="str">
        <f t="shared" si="4"/>
        <v/>
      </c>
      <c r="K17" s="68"/>
      <c r="L17" s="67" t="str">
        <f t="shared" si="5"/>
        <v/>
      </c>
      <c r="M17" s="68"/>
      <c r="N17" s="67" t="str">
        <f t="shared" si="6"/>
        <v/>
      </c>
      <c r="O17" s="69"/>
      <c r="P17" s="67" t="str">
        <f t="shared" si="7"/>
        <v/>
      </c>
      <c r="Q17" s="69"/>
      <c r="R17" s="67" t="str">
        <f t="shared" si="8"/>
        <v/>
      </c>
      <c r="S17" s="69"/>
      <c r="T17" s="67" t="str">
        <f t="shared" si="9"/>
        <v/>
      </c>
      <c r="U17" s="69"/>
      <c r="V17" s="67" t="str">
        <f t="shared" si="10"/>
        <v/>
      </c>
      <c r="W17" s="69"/>
      <c r="X17" s="67" t="str">
        <f t="shared" si="11"/>
        <v/>
      </c>
      <c r="Y17" s="69"/>
      <c r="Z17" s="67" t="str">
        <f t="shared" si="12"/>
        <v/>
      </c>
      <c r="AA17" s="69"/>
      <c r="AB17" s="67" t="str">
        <f t="shared" si="13"/>
        <v/>
      </c>
      <c r="AC17" s="68"/>
      <c r="AD17" s="67" t="str">
        <f t="shared" si="14"/>
        <v/>
      </c>
      <c r="AE17" s="68"/>
      <c r="AF17" s="67" t="str">
        <f t="shared" si="15"/>
        <v/>
      </c>
      <c r="AG17" s="68"/>
      <c r="AH17" s="67" t="str">
        <f t="shared" si="16"/>
        <v/>
      </c>
      <c r="AI17" s="68"/>
      <c r="AJ17" s="67" t="str">
        <f t="shared" si="17"/>
        <v/>
      </c>
      <c r="AK17" s="68"/>
      <c r="AL17" s="67" t="str">
        <f t="shared" si="18"/>
        <v/>
      </c>
      <c r="AM17" s="68"/>
      <c r="AN17" s="67" t="str">
        <f t="shared" si="19"/>
        <v/>
      </c>
      <c r="AO17" s="68"/>
      <c r="AP17" s="67" t="str">
        <f t="shared" si="20"/>
        <v/>
      </c>
      <c r="AQ17" s="68"/>
      <c r="AR17" s="67" t="str">
        <f t="shared" si="21"/>
        <v/>
      </c>
      <c r="AS17" s="68"/>
      <c r="AT17" s="67" t="str">
        <f t="shared" si="22"/>
        <v/>
      </c>
    </row>
    <row r="18" ht="12.0" customHeight="1">
      <c r="A18" s="8"/>
      <c r="B18" s="79" t="str">
        <f>'Criterios de evaluación'!A13&amp;"."&amp;'Criterios de evaluación'!B13</f>
        <v>3.3</v>
      </c>
      <c r="C18" s="80" t="str">
        <f>'Criterios de evaluación'!C13</f>
        <v>Experimentar con el montaje de circuitos electrónicos analógicos y digitales elementales, describir su funcionamiento y aplicarlos en el proceso tecnológico.</v>
      </c>
      <c r="D18" s="8"/>
      <c r="E18" s="82">
        <f t="shared" si="24"/>
        <v>0.02857142857</v>
      </c>
      <c r="F18" s="65">
        <f t="shared" si="2"/>
        <v>1</v>
      </c>
      <c r="G18" s="66" t="s">
        <v>119</v>
      </c>
      <c r="H18" s="67">
        <f t="shared" si="3"/>
        <v>0.02857142857</v>
      </c>
      <c r="I18" s="69"/>
      <c r="J18" s="67" t="str">
        <f t="shared" si="4"/>
        <v/>
      </c>
      <c r="K18" s="69"/>
      <c r="L18" s="67" t="str">
        <f t="shared" si="5"/>
        <v/>
      </c>
      <c r="M18" s="69"/>
      <c r="N18" s="67" t="str">
        <f t="shared" si="6"/>
        <v/>
      </c>
      <c r="O18" s="69"/>
      <c r="P18" s="67" t="str">
        <f t="shared" si="7"/>
        <v/>
      </c>
      <c r="Q18" s="69"/>
      <c r="R18" s="67" t="str">
        <f t="shared" si="8"/>
        <v/>
      </c>
      <c r="S18" s="69"/>
      <c r="T18" s="67" t="str">
        <f t="shared" si="9"/>
        <v/>
      </c>
      <c r="U18" s="69"/>
      <c r="V18" s="67" t="str">
        <f t="shared" si="10"/>
        <v/>
      </c>
      <c r="W18" s="69"/>
      <c r="X18" s="67" t="str">
        <f t="shared" si="11"/>
        <v/>
      </c>
      <c r="Y18" s="69"/>
      <c r="Z18" s="67" t="str">
        <f t="shared" si="12"/>
        <v/>
      </c>
      <c r="AA18" s="68"/>
      <c r="AB18" s="67" t="str">
        <f t="shared" si="13"/>
        <v/>
      </c>
      <c r="AC18" s="68"/>
      <c r="AD18" s="67" t="str">
        <f t="shared" si="14"/>
        <v/>
      </c>
      <c r="AE18" s="68"/>
      <c r="AF18" s="67" t="str">
        <f t="shared" si="15"/>
        <v/>
      </c>
      <c r="AG18" s="68"/>
      <c r="AH18" s="67" t="str">
        <f t="shared" si="16"/>
        <v/>
      </c>
      <c r="AI18" s="68"/>
      <c r="AJ18" s="67" t="str">
        <f t="shared" si="17"/>
        <v/>
      </c>
      <c r="AK18" s="68"/>
      <c r="AL18" s="67" t="str">
        <f t="shared" si="18"/>
        <v/>
      </c>
      <c r="AM18" s="68"/>
      <c r="AN18" s="67" t="str">
        <f t="shared" si="19"/>
        <v/>
      </c>
      <c r="AO18" s="68"/>
      <c r="AP18" s="67" t="str">
        <f t="shared" si="20"/>
        <v/>
      </c>
      <c r="AQ18" s="68"/>
      <c r="AR18" s="67" t="str">
        <f t="shared" si="21"/>
        <v/>
      </c>
      <c r="AS18" s="68"/>
      <c r="AT18" s="67" t="str">
        <f t="shared" si="22"/>
        <v/>
      </c>
    </row>
    <row r="19" ht="12.0" customHeight="1">
      <c r="A19" s="8"/>
      <c r="B19" s="79" t="str">
        <f>'Criterios de evaluación'!A14&amp;"."&amp;'Criterios de evaluación'!B14</f>
        <v>3.4</v>
      </c>
      <c r="C19" s="80" t="str">
        <f>'Criterios de evaluación'!C14</f>
        <v>Realizar operaciones lógicas empleando el álgebra de Boole en la resolución de problemas tecnológicos sencillos.</v>
      </c>
      <c r="D19" s="8"/>
      <c r="E19" s="82">
        <f t="shared" si="24"/>
        <v>0.02857142857</v>
      </c>
      <c r="F19" s="65">
        <f t="shared" si="2"/>
        <v>1</v>
      </c>
      <c r="G19" s="66" t="s">
        <v>119</v>
      </c>
      <c r="H19" s="67">
        <f t="shared" si="3"/>
        <v>0.02857142857</v>
      </c>
      <c r="I19" s="69"/>
      <c r="J19" s="67" t="str">
        <f t="shared" si="4"/>
        <v/>
      </c>
      <c r="K19" s="68"/>
      <c r="L19" s="67" t="str">
        <f t="shared" si="5"/>
        <v/>
      </c>
      <c r="M19" s="68"/>
      <c r="N19" s="67" t="str">
        <f t="shared" si="6"/>
        <v/>
      </c>
      <c r="O19" s="69"/>
      <c r="P19" s="67" t="str">
        <f t="shared" si="7"/>
        <v/>
      </c>
      <c r="Q19" s="69"/>
      <c r="R19" s="67" t="str">
        <f t="shared" si="8"/>
        <v/>
      </c>
      <c r="S19" s="69"/>
      <c r="T19" s="67" t="str">
        <f t="shared" si="9"/>
        <v/>
      </c>
      <c r="U19" s="69"/>
      <c r="V19" s="67" t="str">
        <f t="shared" si="10"/>
        <v/>
      </c>
      <c r="W19" s="69"/>
      <c r="X19" s="67" t="str">
        <f t="shared" si="11"/>
        <v/>
      </c>
      <c r="Y19" s="69"/>
      <c r="Z19" s="67" t="str">
        <f t="shared" si="12"/>
        <v/>
      </c>
      <c r="AA19" s="69"/>
      <c r="AB19" s="67" t="str">
        <f t="shared" si="13"/>
        <v/>
      </c>
      <c r="AC19" s="69"/>
      <c r="AD19" s="67" t="str">
        <f t="shared" si="14"/>
        <v/>
      </c>
      <c r="AE19" s="69"/>
      <c r="AF19" s="67" t="str">
        <f t="shared" si="15"/>
        <v/>
      </c>
      <c r="AG19" s="69"/>
      <c r="AH19" s="67" t="str">
        <f t="shared" si="16"/>
        <v/>
      </c>
      <c r="AI19" s="69"/>
      <c r="AJ19" s="67" t="str">
        <f t="shared" si="17"/>
        <v/>
      </c>
      <c r="AK19" s="69"/>
      <c r="AL19" s="67" t="str">
        <f t="shared" si="18"/>
        <v/>
      </c>
      <c r="AM19" s="69"/>
      <c r="AN19" s="67" t="str">
        <f t="shared" si="19"/>
        <v/>
      </c>
      <c r="AO19" s="69"/>
      <c r="AP19" s="67" t="str">
        <f t="shared" si="20"/>
        <v/>
      </c>
      <c r="AQ19" s="69"/>
      <c r="AR19" s="67" t="str">
        <f t="shared" si="21"/>
        <v/>
      </c>
      <c r="AS19" s="69"/>
      <c r="AT19" s="67" t="str">
        <f t="shared" si="22"/>
        <v/>
      </c>
    </row>
    <row r="20" ht="12.0" customHeight="1">
      <c r="A20" s="8"/>
      <c r="B20" s="79" t="str">
        <f>'Criterios de evaluación'!A15&amp;"."&amp;'Criterios de evaluación'!B15</f>
        <v>3.5</v>
      </c>
      <c r="C20" s="80" t="str">
        <f>'Criterios de evaluación'!C15</f>
        <v>Resolver mediante puertas lógicas problemas tecnológicos sencillos.</v>
      </c>
      <c r="D20" s="8"/>
      <c r="E20" s="82">
        <f t="shared" si="24"/>
        <v>0.02857142857</v>
      </c>
      <c r="F20" s="65">
        <f t="shared" si="2"/>
        <v>1</v>
      </c>
      <c r="G20" s="66" t="s">
        <v>119</v>
      </c>
      <c r="H20" s="67">
        <f t="shared" si="3"/>
        <v>0.02857142857</v>
      </c>
      <c r="I20" s="69"/>
      <c r="J20" s="67" t="str">
        <f t="shared" si="4"/>
        <v/>
      </c>
      <c r="K20" s="68"/>
      <c r="L20" s="67" t="str">
        <f t="shared" si="5"/>
        <v/>
      </c>
      <c r="M20" s="66"/>
      <c r="N20" s="67" t="str">
        <f t="shared" si="6"/>
        <v/>
      </c>
      <c r="O20" s="66"/>
      <c r="P20" s="67" t="str">
        <f t="shared" si="7"/>
        <v/>
      </c>
      <c r="Q20" s="69"/>
      <c r="R20" s="67" t="str">
        <f t="shared" si="8"/>
        <v/>
      </c>
      <c r="S20" s="69"/>
      <c r="T20" s="67" t="str">
        <f t="shared" si="9"/>
        <v/>
      </c>
      <c r="U20" s="69"/>
      <c r="V20" s="67" t="str">
        <f t="shared" si="10"/>
        <v/>
      </c>
      <c r="W20" s="69"/>
      <c r="X20" s="67" t="str">
        <f t="shared" si="11"/>
        <v/>
      </c>
      <c r="Y20" s="69"/>
      <c r="Z20" s="67" t="str">
        <f t="shared" si="12"/>
        <v/>
      </c>
      <c r="AA20" s="69"/>
      <c r="AB20" s="67" t="str">
        <f t="shared" si="13"/>
        <v/>
      </c>
      <c r="AC20" s="69"/>
      <c r="AD20" s="67" t="str">
        <f t="shared" si="14"/>
        <v/>
      </c>
      <c r="AE20" s="69"/>
      <c r="AF20" s="67" t="str">
        <f t="shared" si="15"/>
        <v/>
      </c>
      <c r="AG20" s="69"/>
      <c r="AH20" s="67" t="str">
        <f t="shared" si="16"/>
        <v/>
      </c>
      <c r="AI20" s="69"/>
      <c r="AJ20" s="67" t="str">
        <f t="shared" si="17"/>
        <v/>
      </c>
      <c r="AK20" s="69"/>
      <c r="AL20" s="67" t="str">
        <f t="shared" si="18"/>
        <v/>
      </c>
      <c r="AM20" s="69"/>
      <c r="AN20" s="67" t="str">
        <f t="shared" si="19"/>
        <v/>
      </c>
      <c r="AO20" s="69"/>
      <c r="AP20" s="67" t="str">
        <f t="shared" si="20"/>
        <v/>
      </c>
      <c r="AQ20" s="69"/>
      <c r="AR20" s="67" t="str">
        <f t="shared" si="21"/>
        <v/>
      </c>
      <c r="AS20" s="69"/>
      <c r="AT20" s="67" t="str">
        <f t="shared" si="22"/>
        <v/>
      </c>
    </row>
    <row r="21" ht="12.0" customHeight="1">
      <c r="A21" s="8"/>
      <c r="B21" s="79" t="str">
        <f>'Criterios de evaluación'!A16&amp;"."&amp;'Criterios de evaluación'!B16</f>
        <v>3.6</v>
      </c>
      <c r="C21" s="80" t="str">
        <f>'Criterios de evaluación'!C16</f>
        <v>Analizar sistemas automáticos, describir sus componentes. Explicar su funcionamiento, y conocer las aplicaciones más importantes de estos sistemas.</v>
      </c>
      <c r="D21" s="8"/>
      <c r="E21" s="82">
        <f t="shared" si="24"/>
        <v>0.02857142857</v>
      </c>
      <c r="F21" s="65">
        <f t="shared" si="2"/>
        <v>1</v>
      </c>
      <c r="G21" s="66"/>
      <c r="H21" s="67" t="str">
        <f t="shared" si="3"/>
        <v/>
      </c>
      <c r="I21" s="69"/>
      <c r="J21" s="67" t="str">
        <f t="shared" si="4"/>
        <v/>
      </c>
      <c r="K21" s="69"/>
      <c r="L21" s="67" t="str">
        <f t="shared" si="5"/>
        <v/>
      </c>
      <c r="M21" s="68"/>
      <c r="N21" s="67" t="str">
        <f t="shared" si="6"/>
        <v/>
      </c>
      <c r="O21" s="66" t="s">
        <v>119</v>
      </c>
      <c r="P21" s="67">
        <f t="shared" si="7"/>
        <v>0.02857142857</v>
      </c>
      <c r="Q21" s="69"/>
      <c r="R21" s="67" t="str">
        <f t="shared" si="8"/>
        <v/>
      </c>
      <c r="S21" s="69"/>
      <c r="T21" s="67" t="str">
        <f t="shared" si="9"/>
        <v/>
      </c>
      <c r="U21" s="69"/>
      <c r="V21" s="67" t="str">
        <f t="shared" si="10"/>
        <v/>
      </c>
      <c r="W21" s="69"/>
      <c r="X21" s="67" t="str">
        <f t="shared" si="11"/>
        <v/>
      </c>
      <c r="Y21" s="69"/>
      <c r="Z21" s="67" t="str">
        <f t="shared" si="12"/>
        <v/>
      </c>
      <c r="AA21" s="69"/>
      <c r="AB21" s="67" t="str">
        <f t="shared" si="13"/>
        <v/>
      </c>
      <c r="AC21" s="68"/>
      <c r="AD21" s="67" t="str">
        <f t="shared" si="14"/>
        <v/>
      </c>
      <c r="AE21" s="68"/>
      <c r="AF21" s="67" t="str">
        <f t="shared" si="15"/>
        <v/>
      </c>
      <c r="AG21" s="68"/>
      <c r="AH21" s="67" t="str">
        <f t="shared" si="16"/>
        <v/>
      </c>
      <c r="AI21" s="68"/>
      <c r="AJ21" s="67" t="str">
        <f t="shared" si="17"/>
        <v/>
      </c>
      <c r="AK21" s="68"/>
      <c r="AL21" s="67" t="str">
        <f t="shared" si="18"/>
        <v/>
      </c>
      <c r="AM21" s="68"/>
      <c r="AN21" s="67" t="str">
        <f t="shared" si="19"/>
        <v/>
      </c>
      <c r="AO21" s="68"/>
      <c r="AP21" s="67" t="str">
        <f t="shared" si="20"/>
        <v/>
      </c>
      <c r="AQ21" s="68"/>
      <c r="AR21" s="67" t="str">
        <f t="shared" si="21"/>
        <v/>
      </c>
      <c r="AS21" s="68"/>
      <c r="AT21" s="67" t="str">
        <f t="shared" si="22"/>
        <v/>
      </c>
    </row>
    <row r="22" ht="12.0" customHeight="1">
      <c r="A22" s="8"/>
      <c r="B22" s="79" t="str">
        <f>'Criterios de evaluación'!A17&amp;"."&amp;'Criterios de evaluación'!B17</f>
        <v>3.7</v>
      </c>
      <c r="C22" s="80" t="str">
        <f>'Criterios de evaluación'!C17</f>
        <v>Montar circuitos sencillos.</v>
      </c>
      <c r="D22" s="10"/>
      <c r="E22" s="82">
        <f t="shared" si="24"/>
        <v>0.02857142857</v>
      </c>
      <c r="F22" s="65">
        <f t="shared" si="2"/>
        <v>1</v>
      </c>
      <c r="G22" s="66" t="s">
        <v>119</v>
      </c>
      <c r="H22" s="67">
        <f t="shared" si="3"/>
        <v>0.02857142857</v>
      </c>
      <c r="I22" s="69"/>
      <c r="J22" s="67" t="str">
        <f t="shared" si="4"/>
        <v/>
      </c>
      <c r="K22" s="69"/>
      <c r="L22" s="67" t="str">
        <f t="shared" si="5"/>
        <v/>
      </c>
      <c r="M22" s="69"/>
      <c r="N22" s="67" t="str">
        <f t="shared" si="6"/>
        <v/>
      </c>
      <c r="O22" s="69"/>
      <c r="P22" s="67" t="str">
        <f t="shared" si="7"/>
        <v/>
      </c>
      <c r="Q22" s="68"/>
      <c r="R22" s="67" t="str">
        <f t="shared" si="8"/>
        <v/>
      </c>
      <c r="S22" s="69"/>
      <c r="T22" s="67" t="str">
        <f t="shared" si="9"/>
        <v/>
      </c>
      <c r="U22" s="69"/>
      <c r="V22" s="67" t="str">
        <f t="shared" si="10"/>
        <v/>
      </c>
      <c r="W22" s="69"/>
      <c r="X22" s="67" t="str">
        <f t="shared" si="11"/>
        <v/>
      </c>
      <c r="Y22" s="69"/>
      <c r="Z22" s="67" t="str">
        <f t="shared" si="12"/>
        <v/>
      </c>
      <c r="AA22" s="69"/>
      <c r="AB22" s="67" t="str">
        <f t="shared" si="13"/>
        <v/>
      </c>
      <c r="AC22" s="68"/>
      <c r="AD22" s="67" t="str">
        <f t="shared" si="14"/>
        <v/>
      </c>
      <c r="AE22" s="68"/>
      <c r="AF22" s="67" t="str">
        <f t="shared" si="15"/>
        <v/>
      </c>
      <c r="AG22" s="68"/>
      <c r="AH22" s="67" t="str">
        <f t="shared" si="16"/>
        <v/>
      </c>
      <c r="AI22" s="68"/>
      <c r="AJ22" s="67" t="str">
        <f t="shared" si="17"/>
        <v/>
      </c>
      <c r="AK22" s="68"/>
      <c r="AL22" s="67" t="str">
        <f t="shared" si="18"/>
        <v/>
      </c>
      <c r="AM22" s="68"/>
      <c r="AN22" s="67" t="str">
        <f t="shared" si="19"/>
        <v/>
      </c>
      <c r="AO22" s="68"/>
      <c r="AP22" s="67" t="str">
        <f t="shared" si="20"/>
        <v/>
      </c>
      <c r="AQ22" s="68"/>
      <c r="AR22" s="67" t="str">
        <f t="shared" si="21"/>
        <v/>
      </c>
      <c r="AS22" s="68"/>
      <c r="AT22" s="67" t="str">
        <f t="shared" si="22"/>
        <v/>
      </c>
    </row>
    <row r="23" ht="12.0" customHeight="1">
      <c r="A23" s="83" t="s">
        <v>123</v>
      </c>
      <c r="B23" s="84" t="str">
        <f>'Criterios de evaluación'!A18&amp;"."&amp;'Criterios de evaluación'!B18</f>
        <v>4.1</v>
      </c>
      <c r="C23" s="85" t="str">
        <f>'Criterios de evaluación'!C18</f>
        <v>Analizar sistemas automáticos y robóticos, describir sus componentes. Explicar su funcionamiento.</v>
      </c>
      <c r="D23" s="86">
        <v>0.3</v>
      </c>
      <c r="E23" s="87">
        <f t="shared" ref="E23:E28" si="25">$D$23/6</f>
        <v>0.05</v>
      </c>
      <c r="F23" s="65">
        <f t="shared" si="2"/>
        <v>1</v>
      </c>
      <c r="G23" s="69"/>
      <c r="H23" s="67" t="str">
        <f t="shared" si="3"/>
        <v/>
      </c>
      <c r="I23" s="69"/>
      <c r="J23" s="67" t="str">
        <f t="shared" si="4"/>
        <v/>
      </c>
      <c r="K23" s="69"/>
      <c r="L23" s="67" t="str">
        <f t="shared" si="5"/>
        <v/>
      </c>
      <c r="M23" s="68"/>
      <c r="N23" s="67" t="str">
        <f t="shared" si="6"/>
        <v/>
      </c>
      <c r="O23" s="66" t="s">
        <v>119</v>
      </c>
      <c r="P23" s="67">
        <f t="shared" si="7"/>
        <v>0.05</v>
      </c>
      <c r="Q23" s="69"/>
      <c r="R23" s="67" t="str">
        <f t="shared" si="8"/>
        <v/>
      </c>
      <c r="S23" s="68"/>
      <c r="T23" s="67" t="str">
        <f t="shared" si="9"/>
        <v/>
      </c>
      <c r="U23" s="69"/>
      <c r="V23" s="67" t="str">
        <f t="shared" si="10"/>
        <v/>
      </c>
      <c r="W23" s="69"/>
      <c r="X23" s="67" t="str">
        <f t="shared" si="11"/>
        <v/>
      </c>
      <c r="Y23" s="69"/>
      <c r="Z23" s="67" t="str">
        <f t="shared" si="12"/>
        <v/>
      </c>
      <c r="AA23" s="69"/>
      <c r="AB23" s="67" t="str">
        <f t="shared" si="13"/>
        <v/>
      </c>
      <c r="AC23" s="69"/>
      <c r="AD23" s="67" t="str">
        <f t="shared" si="14"/>
        <v/>
      </c>
      <c r="AE23" s="69"/>
      <c r="AF23" s="67" t="str">
        <f t="shared" si="15"/>
        <v/>
      </c>
      <c r="AG23" s="69"/>
      <c r="AH23" s="67" t="str">
        <f t="shared" si="16"/>
        <v/>
      </c>
      <c r="AI23" s="69"/>
      <c r="AJ23" s="67" t="str">
        <f t="shared" si="17"/>
        <v/>
      </c>
      <c r="AK23" s="69"/>
      <c r="AL23" s="67" t="str">
        <f t="shared" si="18"/>
        <v/>
      </c>
      <c r="AM23" s="69"/>
      <c r="AN23" s="67" t="str">
        <f t="shared" si="19"/>
        <v/>
      </c>
      <c r="AO23" s="69"/>
      <c r="AP23" s="67" t="str">
        <f t="shared" si="20"/>
        <v/>
      </c>
      <c r="AQ23" s="69"/>
      <c r="AR23" s="67" t="str">
        <f t="shared" si="21"/>
        <v/>
      </c>
      <c r="AS23" s="69"/>
      <c r="AT23" s="67" t="str">
        <f t="shared" si="22"/>
        <v/>
      </c>
    </row>
    <row r="24" ht="12.0" customHeight="1">
      <c r="A24" s="8"/>
      <c r="B24" s="84" t="str">
        <f>'Criterios de evaluación'!A19&amp;"."&amp;'Criterios de evaluación'!B19</f>
        <v>4.2</v>
      </c>
      <c r="C24" s="85" t="str">
        <f>'Criterios de evaluación'!C19</f>
        <v>Montar automatismos sencillos. Diseñar, proyectar y construir el prototipo de un robot o sistema de control que resuelva un problema tecnológico, cumpliendo con unas condiciones iniciales.</v>
      </c>
      <c r="D24" s="8"/>
      <c r="E24" s="87">
        <f t="shared" si="25"/>
        <v>0.05</v>
      </c>
      <c r="F24" s="65">
        <f t="shared" si="2"/>
        <v>2</v>
      </c>
      <c r="G24" s="69"/>
      <c r="H24" s="67" t="str">
        <f t="shared" si="3"/>
        <v/>
      </c>
      <c r="I24" s="69"/>
      <c r="J24" s="67" t="str">
        <f t="shared" si="4"/>
        <v/>
      </c>
      <c r="K24" s="69"/>
      <c r="L24" s="67" t="str">
        <f t="shared" si="5"/>
        <v/>
      </c>
      <c r="M24" s="68"/>
      <c r="N24" s="67" t="str">
        <f t="shared" si="6"/>
        <v/>
      </c>
      <c r="O24" s="66" t="s">
        <v>119</v>
      </c>
      <c r="P24" s="67">
        <f t="shared" si="7"/>
        <v>0.025</v>
      </c>
      <c r="Q24" s="66" t="s">
        <v>119</v>
      </c>
      <c r="R24" s="67">
        <f t="shared" si="8"/>
        <v>0.025</v>
      </c>
      <c r="S24" s="68"/>
      <c r="T24" s="67" t="str">
        <f t="shared" si="9"/>
        <v/>
      </c>
      <c r="U24" s="69"/>
      <c r="V24" s="67" t="str">
        <f t="shared" si="10"/>
        <v/>
      </c>
      <c r="W24" s="69"/>
      <c r="X24" s="67" t="str">
        <f t="shared" si="11"/>
        <v/>
      </c>
      <c r="Y24" s="69"/>
      <c r="Z24" s="67" t="str">
        <f t="shared" si="12"/>
        <v/>
      </c>
      <c r="AA24" s="69"/>
      <c r="AB24" s="67" t="str">
        <f t="shared" si="13"/>
        <v/>
      </c>
      <c r="AC24" s="68"/>
      <c r="AD24" s="67" t="str">
        <f t="shared" si="14"/>
        <v/>
      </c>
      <c r="AE24" s="68"/>
      <c r="AF24" s="67" t="str">
        <f t="shared" si="15"/>
        <v/>
      </c>
      <c r="AG24" s="68"/>
      <c r="AH24" s="67" t="str">
        <f t="shared" si="16"/>
        <v/>
      </c>
      <c r="AI24" s="68"/>
      <c r="AJ24" s="67" t="str">
        <f t="shared" si="17"/>
        <v/>
      </c>
      <c r="AK24" s="68"/>
      <c r="AL24" s="67" t="str">
        <f t="shared" si="18"/>
        <v/>
      </c>
      <c r="AM24" s="68"/>
      <c r="AN24" s="67" t="str">
        <f t="shared" si="19"/>
        <v/>
      </c>
      <c r="AO24" s="68"/>
      <c r="AP24" s="67" t="str">
        <f t="shared" si="20"/>
        <v/>
      </c>
      <c r="AQ24" s="68"/>
      <c r="AR24" s="67" t="str">
        <f t="shared" si="21"/>
        <v/>
      </c>
      <c r="AS24" s="68"/>
      <c r="AT24" s="67" t="str">
        <f t="shared" si="22"/>
        <v/>
      </c>
    </row>
    <row r="25" ht="12.0" customHeight="1">
      <c r="A25" s="8"/>
      <c r="B25" s="84" t="str">
        <f>'Criterios de evaluación'!A20&amp;"."&amp;'Criterios de evaluación'!B20</f>
        <v>4.3</v>
      </c>
      <c r="C25" s="85" t="str">
        <f>'Criterios de evaluación'!C20</f>
        <v>Desarrollar un programa para controlar un sistema automático o un robot y su funcionamiento de forma autónoma.</v>
      </c>
      <c r="D25" s="8"/>
      <c r="E25" s="87">
        <f t="shared" si="25"/>
        <v>0.05</v>
      </c>
      <c r="F25" s="65">
        <f t="shared" si="2"/>
        <v>2</v>
      </c>
      <c r="G25" s="69"/>
      <c r="H25" s="67" t="str">
        <f t="shared" si="3"/>
        <v/>
      </c>
      <c r="I25" s="69"/>
      <c r="J25" s="67" t="str">
        <f t="shared" si="4"/>
        <v/>
      </c>
      <c r="K25" s="69"/>
      <c r="L25" s="67" t="str">
        <f t="shared" si="5"/>
        <v/>
      </c>
      <c r="M25" s="69"/>
      <c r="N25" s="67" t="str">
        <f t="shared" si="6"/>
        <v/>
      </c>
      <c r="O25" s="66" t="s">
        <v>119</v>
      </c>
      <c r="P25" s="67">
        <f t="shared" si="7"/>
        <v>0.025</v>
      </c>
      <c r="Q25" s="66" t="s">
        <v>119</v>
      </c>
      <c r="R25" s="67">
        <f t="shared" si="8"/>
        <v>0.025</v>
      </c>
      <c r="S25" s="68"/>
      <c r="T25" s="67" t="str">
        <f t="shared" si="9"/>
        <v/>
      </c>
      <c r="U25" s="69"/>
      <c r="V25" s="67" t="str">
        <f t="shared" si="10"/>
        <v/>
      </c>
      <c r="W25" s="69"/>
      <c r="X25" s="67" t="str">
        <f t="shared" si="11"/>
        <v/>
      </c>
      <c r="Y25" s="69"/>
      <c r="Z25" s="67" t="str">
        <f t="shared" si="12"/>
        <v/>
      </c>
      <c r="AA25" s="69"/>
      <c r="AB25" s="67" t="str">
        <f t="shared" si="13"/>
        <v/>
      </c>
      <c r="AC25" s="68"/>
      <c r="AD25" s="67" t="str">
        <f t="shared" si="14"/>
        <v/>
      </c>
      <c r="AE25" s="68"/>
      <c r="AF25" s="67" t="str">
        <f t="shared" si="15"/>
        <v/>
      </c>
      <c r="AG25" s="68"/>
      <c r="AH25" s="67" t="str">
        <f t="shared" si="16"/>
        <v/>
      </c>
      <c r="AI25" s="68"/>
      <c r="AJ25" s="67" t="str">
        <f t="shared" si="17"/>
        <v/>
      </c>
      <c r="AK25" s="68"/>
      <c r="AL25" s="67" t="str">
        <f t="shared" si="18"/>
        <v/>
      </c>
      <c r="AM25" s="68"/>
      <c r="AN25" s="67" t="str">
        <f t="shared" si="19"/>
        <v/>
      </c>
      <c r="AO25" s="68"/>
      <c r="AP25" s="67" t="str">
        <f t="shared" si="20"/>
        <v/>
      </c>
      <c r="AQ25" s="68"/>
      <c r="AR25" s="67" t="str">
        <f t="shared" si="21"/>
        <v/>
      </c>
      <c r="AS25" s="68"/>
      <c r="AT25" s="67" t="str">
        <f t="shared" si="22"/>
        <v/>
      </c>
    </row>
    <row r="26" ht="12.0" customHeight="1">
      <c r="A26" s="8"/>
      <c r="B26" s="84" t="str">
        <f>'Criterios de evaluación'!A21&amp;"."&amp;'Criterios de evaluación'!B21</f>
        <v>4.4</v>
      </c>
      <c r="C26" s="85" t="str">
        <f>'Criterios de evaluación'!C21</f>
        <v>Manejar programas de diseño asistido por ordenador de productos y adquirir las habilidades y los conocimientos básicos para manejar el software que controla una impresora 3D.</v>
      </c>
      <c r="D26" s="8"/>
      <c r="E26" s="87">
        <f t="shared" si="25"/>
        <v>0.05</v>
      </c>
      <c r="F26" s="65">
        <f t="shared" si="2"/>
        <v>2</v>
      </c>
      <c r="G26" s="69"/>
      <c r="H26" s="67" t="str">
        <f t="shared" si="3"/>
        <v/>
      </c>
      <c r="I26" s="69"/>
      <c r="J26" s="67" t="str">
        <f t="shared" si="4"/>
        <v/>
      </c>
      <c r="K26" s="69"/>
      <c r="L26" s="67" t="str">
        <f t="shared" si="5"/>
        <v/>
      </c>
      <c r="M26" s="69"/>
      <c r="N26" s="67" t="str">
        <f t="shared" si="6"/>
        <v/>
      </c>
      <c r="O26" s="66" t="s">
        <v>119</v>
      </c>
      <c r="P26" s="67">
        <f t="shared" si="7"/>
        <v>0.025</v>
      </c>
      <c r="Q26" s="66" t="s">
        <v>119</v>
      </c>
      <c r="R26" s="67">
        <f t="shared" si="8"/>
        <v>0.025</v>
      </c>
      <c r="S26" s="68"/>
      <c r="T26" s="67" t="str">
        <f t="shared" si="9"/>
        <v/>
      </c>
      <c r="U26" s="69"/>
      <c r="V26" s="67" t="str">
        <f t="shared" si="10"/>
        <v/>
      </c>
      <c r="W26" s="69"/>
      <c r="X26" s="67" t="str">
        <f t="shared" si="11"/>
        <v/>
      </c>
      <c r="Y26" s="69"/>
      <c r="Z26" s="67" t="str">
        <f t="shared" si="12"/>
        <v/>
      </c>
      <c r="AA26" s="69"/>
      <c r="AB26" s="67" t="str">
        <f t="shared" si="13"/>
        <v/>
      </c>
      <c r="AC26" s="68"/>
      <c r="AD26" s="67" t="str">
        <f t="shared" si="14"/>
        <v/>
      </c>
      <c r="AE26" s="68"/>
      <c r="AF26" s="67" t="str">
        <f t="shared" si="15"/>
        <v/>
      </c>
      <c r="AG26" s="68"/>
      <c r="AH26" s="67" t="str">
        <f t="shared" si="16"/>
        <v/>
      </c>
      <c r="AI26" s="68"/>
      <c r="AJ26" s="67" t="str">
        <f t="shared" si="17"/>
        <v/>
      </c>
      <c r="AK26" s="68"/>
      <c r="AL26" s="67" t="str">
        <f t="shared" si="18"/>
        <v/>
      </c>
      <c r="AM26" s="68"/>
      <c r="AN26" s="67" t="str">
        <f t="shared" si="19"/>
        <v/>
      </c>
      <c r="AO26" s="68"/>
      <c r="AP26" s="67" t="str">
        <f t="shared" si="20"/>
        <v/>
      </c>
      <c r="AQ26" s="68"/>
      <c r="AR26" s="67" t="str">
        <f t="shared" si="21"/>
        <v/>
      </c>
      <c r="AS26" s="68"/>
      <c r="AT26" s="67" t="str">
        <f t="shared" si="22"/>
        <v/>
      </c>
    </row>
    <row r="27" ht="12.0" customHeight="1">
      <c r="A27" s="8"/>
      <c r="B27" s="84" t="str">
        <f>'Criterios de evaluación'!A22&amp;"."&amp;'Criterios de evaluación'!B22</f>
        <v>4.5</v>
      </c>
      <c r="C27" s="85" t="str">
        <f>'Criterios de evaluación'!C22</f>
        <v>Conocer el funcionamiento de una impresora 3D y diseñar e imprimir piezas necesarias en el desarrollo de un proyecto tecnológico.</v>
      </c>
      <c r="D27" s="8"/>
      <c r="E27" s="87">
        <f t="shared" si="25"/>
        <v>0.05</v>
      </c>
      <c r="F27" s="65">
        <f t="shared" si="2"/>
        <v>2</v>
      </c>
      <c r="G27" s="69"/>
      <c r="H27" s="67" t="str">
        <f t="shared" si="3"/>
        <v/>
      </c>
      <c r="I27" s="69"/>
      <c r="J27" s="67" t="str">
        <f t="shared" si="4"/>
        <v/>
      </c>
      <c r="K27" s="69"/>
      <c r="L27" s="67" t="str">
        <f t="shared" si="5"/>
        <v/>
      </c>
      <c r="M27" s="69"/>
      <c r="N27" s="67" t="str">
        <f t="shared" si="6"/>
        <v/>
      </c>
      <c r="O27" s="66" t="s">
        <v>119</v>
      </c>
      <c r="P27" s="67">
        <f t="shared" si="7"/>
        <v>0.025</v>
      </c>
      <c r="Q27" s="66" t="s">
        <v>119</v>
      </c>
      <c r="R27" s="67">
        <f t="shared" si="8"/>
        <v>0.025</v>
      </c>
      <c r="S27" s="69"/>
      <c r="T27" s="67" t="str">
        <f t="shared" si="9"/>
        <v/>
      </c>
      <c r="U27" s="69"/>
      <c r="V27" s="67" t="str">
        <f t="shared" si="10"/>
        <v/>
      </c>
      <c r="W27" s="69"/>
      <c r="X27" s="67" t="str">
        <f t="shared" si="11"/>
        <v/>
      </c>
      <c r="Y27" s="69"/>
      <c r="Z27" s="67" t="str">
        <f t="shared" si="12"/>
        <v/>
      </c>
      <c r="AA27" s="69"/>
      <c r="AB27" s="67" t="str">
        <f t="shared" si="13"/>
        <v/>
      </c>
      <c r="AC27" s="69"/>
      <c r="AD27" s="67" t="str">
        <f t="shared" si="14"/>
        <v/>
      </c>
      <c r="AE27" s="69"/>
      <c r="AF27" s="67" t="str">
        <f t="shared" si="15"/>
        <v/>
      </c>
      <c r="AG27" s="69"/>
      <c r="AH27" s="67" t="str">
        <f t="shared" si="16"/>
        <v/>
      </c>
      <c r="AI27" s="69"/>
      <c r="AJ27" s="67" t="str">
        <f t="shared" si="17"/>
        <v/>
      </c>
      <c r="AK27" s="69"/>
      <c r="AL27" s="67" t="str">
        <f t="shared" si="18"/>
        <v/>
      </c>
      <c r="AM27" s="69"/>
      <c r="AN27" s="67" t="str">
        <f t="shared" si="19"/>
        <v/>
      </c>
      <c r="AO27" s="69"/>
      <c r="AP27" s="67" t="str">
        <f t="shared" si="20"/>
        <v/>
      </c>
      <c r="AQ27" s="69"/>
      <c r="AR27" s="67" t="str">
        <f t="shared" si="21"/>
        <v/>
      </c>
      <c r="AS27" s="69"/>
      <c r="AT27" s="67" t="str">
        <f t="shared" si="22"/>
        <v/>
      </c>
    </row>
    <row r="28" ht="12.0" customHeight="1">
      <c r="A28" s="8"/>
      <c r="B28" s="84" t="str">
        <f>'Criterios de evaluación'!A23&amp;"."&amp;'Criterios de evaluación'!B23</f>
        <v>4.6</v>
      </c>
      <c r="C28" s="85" t="str">
        <f>'Criterios de evaluación'!C23</f>
        <v>Valorar la importancia que tiene para la difusión del conocimiento tecnológico la cultura libre y colaborativa.</v>
      </c>
      <c r="D28" s="10"/>
      <c r="E28" s="87">
        <f t="shared" si="25"/>
        <v>0.05</v>
      </c>
      <c r="F28" s="65">
        <f t="shared" si="2"/>
        <v>2</v>
      </c>
      <c r="G28" s="69"/>
      <c r="H28" s="67" t="str">
        <f t="shared" si="3"/>
        <v/>
      </c>
      <c r="I28" s="69"/>
      <c r="J28" s="67" t="str">
        <f t="shared" si="4"/>
        <v/>
      </c>
      <c r="K28" s="69"/>
      <c r="L28" s="67" t="str">
        <f t="shared" si="5"/>
        <v/>
      </c>
      <c r="M28" s="69"/>
      <c r="N28" s="67" t="str">
        <f t="shared" si="6"/>
        <v/>
      </c>
      <c r="O28" s="66" t="s">
        <v>119</v>
      </c>
      <c r="P28" s="67">
        <f t="shared" si="7"/>
        <v>0.025</v>
      </c>
      <c r="Q28" s="66" t="s">
        <v>119</v>
      </c>
      <c r="R28" s="67">
        <f t="shared" si="8"/>
        <v>0.025</v>
      </c>
      <c r="S28" s="69"/>
      <c r="T28" s="67" t="str">
        <f t="shared" si="9"/>
        <v/>
      </c>
      <c r="U28" s="68"/>
      <c r="V28" s="67" t="str">
        <f t="shared" si="10"/>
        <v/>
      </c>
      <c r="W28" s="69"/>
      <c r="X28" s="67" t="str">
        <f t="shared" si="11"/>
        <v/>
      </c>
      <c r="Y28" s="69"/>
      <c r="Z28" s="67" t="str">
        <f t="shared" si="12"/>
        <v/>
      </c>
      <c r="AA28" s="69"/>
      <c r="AB28" s="67" t="str">
        <f t="shared" si="13"/>
        <v/>
      </c>
      <c r="AC28" s="69"/>
      <c r="AD28" s="67" t="str">
        <f t="shared" si="14"/>
        <v/>
      </c>
      <c r="AE28" s="69"/>
      <c r="AF28" s="67" t="str">
        <f t="shared" si="15"/>
        <v/>
      </c>
      <c r="AG28" s="69"/>
      <c r="AH28" s="67" t="str">
        <f t="shared" si="16"/>
        <v/>
      </c>
      <c r="AI28" s="69"/>
      <c r="AJ28" s="67" t="str">
        <f t="shared" si="17"/>
        <v/>
      </c>
      <c r="AK28" s="69"/>
      <c r="AL28" s="67" t="str">
        <f t="shared" si="18"/>
        <v/>
      </c>
      <c r="AM28" s="69"/>
      <c r="AN28" s="67" t="str">
        <f t="shared" si="19"/>
        <v/>
      </c>
      <c r="AO28" s="69"/>
      <c r="AP28" s="67" t="str">
        <f t="shared" si="20"/>
        <v/>
      </c>
      <c r="AQ28" s="69"/>
      <c r="AR28" s="67" t="str">
        <f t="shared" si="21"/>
        <v/>
      </c>
      <c r="AS28" s="69"/>
      <c r="AT28" s="67" t="str">
        <f t="shared" si="22"/>
        <v/>
      </c>
    </row>
    <row r="29" ht="12.0" customHeight="1">
      <c r="A29" s="88" t="s">
        <v>124</v>
      </c>
      <c r="B29" s="89" t="str">
        <f>'Criterios de evaluación'!A24&amp;"."&amp;'Criterios de evaluación'!B24</f>
        <v>5.1</v>
      </c>
      <c r="C29" s="90" t="str">
        <f>'Criterios de evaluación'!C24</f>
        <v>Conocer las principales aplicaciones de las tecnologías hidráulica y neumática.</v>
      </c>
      <c r="D29" s="91">
        <v>0.15</v>
      </c>
      <c r="E29" s="92">
        <f t="shared" ref="E29:E33" si="26">$D$29/5</f>
        <v>0.03</v>
      </c>
      <c r="F29" s="65">
        <f t="shared" si="2"/>
        <v>1</v>
      </c>
      <c r="G29" s="69"/>
      <c r="H29" s="67" t="str">
        <f t="shared" si="3"/>
        <v/>
      </c>
      <c r="I29" s="69"/>
      <c r="J29" s="67" t="str">
        <f t="shared" si="4"/>
        <v/>
      </c>
      <c r="K29" s="69"/>
      <c r="L29" s="67" t="str">
        <f t="shared" si="5"/>
        <v/>
      </c>
      <c r="M29" s="69"/>
      <c r="N29" s="67" t="str">
        <f t="shared" si="6"/>
        <v/>
      </c>
      <c r="O29" s="69"/>
      <c r="P29" s="67" t="str">
        <f t="shared" si="7"/>
        <v/>
      </c>
      <c r="Q29" s="69"/>
      <c r="R29" s="67" t="str">
        <f t="shared" si="8"/>
        <v/>
      </c>
      <c r="S29" s="66" t="s">
        <v>119</v>
      </c>
      <c r="T29" s="67">
        <f t="shared" si="9"/>
        <v>0.03</v>
      </c>
      <c r="U29" s="68"/>
      <c r="V29" s="67" t="str">
        <f t="shared" si="10"/>
        <v/>
      </c>
      <c r="W29" s="69"/>
      <c r="X29" s="67" t="str">
        <f t="shared" si="11"/>
        <v/>
      </c>
      <c r="Y29" s="69"/>
      <c r="Z29" s="67" t="str">
        <f t="shared" si="12"/>
        <v/>
      </c>
      <c r="AA29" s="69"/>
      <c r="AB29" s="67" t="str">
        <f t="shared" si="13"/>
        <v/>
      </c>
      <c r="AC29" s="69"/>
      <c r="AD29" s="67" t="str">
        <f t="shared" si="14"/>
        <v/>
      </c>
      <c r="AE29" s="69"/>
      <c r="AF29" s="67" t="str">
        <f t="shared" si="15"/>
        <v/>
      </c>
      <c r="AG29" s="69"/>
      <c r="AH29" s="67" t="str">
        <f t="shared" si="16"/>
        <v/>
      </c>
      <c r="AI29" s="69"/>
      <c r="AJ29" s="67" t="str">
        <f t="shared" si="17"/>
        <v/>
      </c>
      <c r="AK29" s="69"/>
      <c r="AL29" s="67" t="str">
        <f t="shared" si="18"/>
        <v/>
      </c>
      <c r="AM29" s="69"/>
      <c r="AN29" s="67" t="str">
        <f t="shared" si="19"/>
        <v/>
      </c>
      <c r="AO29" s="69"/>
      <c r="AP29" s="67" t="str">
        <f t="shared" si="20"/>
        <v/>
      </c>
      <c r="AQ29" s="69"/>
      <c r="AR29" s="67" t="str">
        <f t="shared" si="21"/>
        <v/>
      </c>
      <c r="AS29" s="69"/>
      <c r="AT29" s="67" t="str">
        <f t="shared" si="22"/>
        <v/>
      </c>
    </row>
    <row r="30" ht="12.0" customHeight="1">
      <c r="A30" s="8"/>
      <c r="B30" s="89" t="str">
        <f>'Criterios de evaluación'!A25&amp;"."&amp;'Criterios de evaluación'!B25</f>
        <v>5.2</v>
      </c>
      <c r="C30" s="90" t="str">
        <f>'Criterios de evaluación'!C25</f>
        <v>Identificar y describir las características y funcionamiento de este tipo de sistemas. Principios de funcionamiento, componentes y utilización segura en el manejo de circuitos neumáticos e hidráulicos.</v>
      </c>
      <c r="D30" s="8"/>
      <c r="E30" s="92">
        <f t="shared" si="26"/>
        <v>0.03</v>
      </c>
      <c r="F30" s="65">
        <f t="shared" si="2"/>
        <v>1</v>
      </c>
      <c r="G30" s="69"/>
      <c r="H30" s="67" t="str">
        <f t="shared" si="3"/>
        <v/>
      </c>
      <c r="I30" s="69"/>
      <c r="J30" s="67" t="str">
        <f t="shared" si="4"/>
        <v/>
      </c>
      <c r="K30" s="69"/>
      <c r="L30" s="67" t="str">
        <f t="shared" si="5"/>
        <v/>
      </c>
      <c r="M30" s="69"/>
      <c r="N30" s="67" t="str">
        <f t="shared" si="6"/>
        <v/>
      </c>
      <c r="O30" s="69"/>
      <c r="P30" s="67" t="str">
        <f t="shared" si="7"/>
        <v/>
      </c>
      <c r="Q30" s="69"/>
      <c r="R30" s="67" t="str">
        <f t="shared" si="8"/>
        <v/>
      </c>
      <c r="S30" s="66" t="s">
        <v>119</v>
      </c>
      <c r="T30" s="67">
        <f t="shared" si="9"/>
        <v>0.03</v>
      </c>
      <c r="U30" s="69"/>
      <c r="V30" s="67" t="str">
        <f t="shared" si="10"/>
        <v/>
      </c>
      <c r="W30" s="69"/>
      <c r="X30" s="67" t="str">
        <f t="shared" si="11"/>
        <v/>
      </c>
      <c r="Y30" s="69"/>
      <c r="Z30" s="67" t="str">
        <f t="shared" si="12"/>
        <v/>
      </c>
      <c r="AA30" s="69"/>
      <c r="AB30" s="67" t="str">
        <f t="shared" si="13"/>
        <v/>
      </c>
      <c r="AC30" s="69"/>
      <c r="AD30" s="67" t="str">
        <f t="shared" si="14"/>
        <v/>
      </c>
      <c r="AE30" s="69"/>
      <c r="AF30" s="67" t="str">
        <f t="shared" si="15"/>
        <v/>
      </c>
      <c r="AG30" s="69"/>
      <c r="AH30" s="67" t="str">
        <f t="shared" si="16"/>
        <v/>
      </c>
      <c r="AI30" s="69"/>
      <c r="AJ30" s="67" t="str">
        <f t="shared" si="17"/>
        <v/>
      </c>
      <c r="AK30" s="69"/>
      <c r="AL30" s="67" t="str">
        <f t="shared" si="18"/>
        <v/>
      </c>
      <c r="AM30" s="69"/>
      <c r="AN30" s="67" t="str">
        <f t="shared" si="19"/>
        <v/>
      </c>
      <c r="AO30" s="69"/>
      <c r="AP30" s="67" t="str">
        <f t="shared" si="20"/>
        <v/>
      </c>
      <c r="AQ30" s="69"/>
      <c r="AR30" s="67" t="str">
        <f t="shared" si="21"/>
        <v/>
      </c>
      <c r="AS30" s="69"/>
      <c r="AT30" s="67" t="str">
        <f t="shared" si="22"/>
        <v/>
      </c>
    </row>
    <row r="31" ht="12.0" customHeight="1">
      <c r="A31" s="8"/>
      <c r="B31" s="89" t="str">
        <f>'Criterios de evaluación'!A26&amp;"."&amp;'Criterios de evaluación'!B26</f>
        <v>5.3</v>
      </c>
      <c r="C31" s="90" t="str">
        <f>'Criterios de evaluación'!C26</f>
        <v>Conocer y manejar con soltura la simbología necesaria para representar circuitos.</v>
      </c>
      <c r="D31" s="8"/>
      <c r="E31" s="92">
        <f t="shared" si="26"/>
        <v>0.03</v>
      </c>
      <c r="F31" s="65">
        <f t="shared" si="2"/>
        <v>1</v>
      </c>
      <c r="G31" s="69"/>
      <c r="H31" s="67" t="str">
        <f t="shared" si="3"/>
        <v/>
      </c>
      <c r="I31" s="69"/>
      <c r="J31" s="67" t="str">
        <f t="shared" si="4"/>
        <v/>
      </c>
      <c r="K31" s="69"/>
      <c r="L31" s="67" t="str">
        <f t="shared" si="5"/>
        <v/>
      </c>
      <c r="M31" s="69"/>
      <c r="N31" s="67" t="str">
        <f t="shared" si="6"/>
        <v/>
      </c>
      <c r="O31" s="69"/>
      <c r="P31" s="67" t="str">
        <f t="shared" si="7"/>
        <v/>
      </c>
      <c r="Q31" s="69"/>
      <c r="R31" s="67" t="str">
        <f t="shared" si="8"/>
        <v/>
      </c>
      <c r="S31" s="66" t="s">
        <v>119</v>
      </c>
      <c r="T31" s="67">
        <f t="shared" si="9"/>
        <v>0.03</v>
      </c>
      <c r="U31" s="69"/>
      <c r="V31" s="67" t="str">
        <f t="shared" si="10"/>
        <v/>
      </c>
      <c r="W31" s="69"/>
      <c r="X31" s="67" t="str">
        <f t="shared" si="11"/>
        <v/>
      </c>
      <c r="Y31" s="69"/>
      <c r="Z31" s="67" t="str">
        <f t="shared" si="12"/>
        <v/>
      </c>
      <c r="AA31" s="69"/>
      <c r="AB31" s="67" t="str">
        <f t="shared" si="13"/>
        <v/>
      </c>
      <c r="AC31" s="69"/>
      <c r="AD31" s="67" t="str">
        <f t="shared" si="14"/>
        <v/>
      </c>
      <c r="AE31" s="69"/>
      <c r="AF31" s="67" t="str">
        <f t="shared" si="15"/>
        <v/>
      </c>
      <c r="AG31" s="69"/>
      <c r="AH31" s="67" t="str">
        <f t="shared" si="16"/>
        <v/>
      </c>
      <c r="AI31" s="69"/>
      <c r="AJ31" s="67" t="str">
        <f t="shared" si="17"/>
        <v/>
      </c>
      <c r="AK31" s="69"/>
      <c r="AL31" s="67" t="str">
        <f t="shared" si="18"/>
        <v/>
      </c>
      <c r="AM31" s="69"/>
      <c r="AN31" s="67" t="str">
        <f t="shared" si="19"/>
        <v/>
      </c>
      <c r="AO31" s="69"/>
      <c r="AP31" s="67" t="str">
        <f t="shared" si="20"/>
        <v/>
      </c>
      <c r="AQ31" s="69"/>
      <c r="AR31" s="67" t="str">
        <f t="shared" si="21"/>
        <v/>
      </c>
      <c r="AS31" s="69"/>
      <c r="AT31" s="67" t="str">
        <f t="shared" si="22"/>
        <v/>
      </c>
    </row>
    <row r="32" ht="12.0" customHeight="1">
      <c r="A32" s="8"/>
      <c r="B32" s="89" t="str">
        <f>'Criterios de evaluación'!A27&amp;"."&amp;'Criterios de evaluación'!B27</f>
        <v>5.4</v>
      </c>
      <c r="C32" s="90" t="str">
        <f>'Criterios de evaluación'!C27</f>
        <v>Experimentar con dispositivos neumáticos e hidráulicos y/o simuladores informáticos.</v>
      </c>
      <c r="D32" s="8"/>
      <c r="E32" s="92">
        <f t="shared" si="26"/>
        <v>0.03</v>
      </c>
      <c r="F32" s="65">
        <f t="shared" si="2"/>
        <v>1</v>
      </c>
      <c r="G32" s="69"/>
      <c r="H32" s="67" t="str">
        <f t="shared" si="3"/>
        <v/>
      </c>
      <c r="I32" s="69"/>
      <c r="J32" s="67" t="str">
        <f t="shared" si="4"/>
        <v/>
      </c>
      <c r="K32" s="69"/>
      <c r="L32" s="67" t="str">
        <f t="shared" si="5"/>
        <v/>
      </c>
      <c r="M32" s="69"/>
      <c r="N32" s="67" t="str">
        <f t="shared" si="6"/>
        <v/>
      </c>
      <c r="O32" s="69"/>
      <c r="P32" s="67" t="str">
        <f t="shared" si="7"/>
        <v/>
      </c>
      <c r="Q32" s="69"/>
      <c r="R32" s="67" t="str">
        <f t="shared" si="8"/>
        <v/>
      </c>
      <c r="S32" s="66" t="s">
        <v>119</v>
      </c>
      <c r="T32" s="67">
        <f t="shared" si="9"/>
        <v>0.03</v>
      </c>
      <c r="U32" s="68"/>
      <c r="V32" s="67" t="str">
        <f t="shared" si="10"/>
        <v/>
      </c>
      <c r="W32" s="69"/>
      <c r="X32" s="67" t="str">
        <f t="shared" si="11"/>
        <v/>
      </c>
      <c r="Y32" s="69"/>
      <c r="Z32" s="67" t="str">
        <f t="shared" si="12"/>
        <v/>
      </c>
      <c r="AA32" s="69"/>
      <c r="AB32" s="67" t="str">
        <f t="shared" si="13"/>
        <v/>
      </c>
      <c r="AC32" s="69"/>
      <c r="AD32" s="67" t="str">
        <f t="shared" si="14"/>
        <v/>
      </c>
      <c r="AE32" s="69"/>
      <c r="AF32" s="67" t="str">
        <f t="shared" si="15"/>
        <v/>
      </c>
      <c r="AG32" s="69"/>
      <c r="AH32" s="67" t="str">
        <f t="shared" si="16"/>
        <v/>
      </c>
      <c r="AI32" s="69"/>
      <c r="AJ32" s="67" t="str">
        <f t="shared" si="17"/>
        <v/>
      </c>
      <c r="AK32" s="69"/>
      <c r="AL32" s="67" t="str">
        <f t="shared" si="18"/>
        <v/>
      </c>
      <c r="AM32" s="69"/>
      <c r="AN32" s="67" t="str">
        <f t="shared" si="19"/>
        <v/>
      </c>
      <c r="AO32" s="69"/>
      <c r="AP32" s="67" t="str">
        <f t="shared" si="20"/>
        <v/>
      </c>
      <c r="AQ32" s="69"/>
      <c r="AR32" s="67" t="str">
        <f t="shared" si="21"/>
        <v/>
      </c>
      <c r="AS32" s="69"/>
      <c r="AT32" s="67" t="str">
        <f t="shared" si="22"/>
        <v/>
      </c>
    </row>
    <row r="33" ht="12.0" customHeight="1">
      <c r="A33" s="8"/>
      <c r="B33" s="89" t="str">
        <f>'Criterios de evaluación'!A28&amp;"."&amp;'Criterios de evaluación'!B28</f>
        <v>5.5</v>
      </c>
      <c r="C33" s="90" t="str">
        <f>'Criterios de evaluación'!C28</f>
        <v>Diseñar sistemas capaces de resolver un problema cotidiano utilizando energía hidráulica o neumática.</v>
      </c>
      <c r="D33" s="10"/>
      <c r="E33" s="92">
        <f t="shared" si="26"/>
        <v>0.03</v>
      </c>
      <c r="F33" s="65">
        <f t="shared" si="2"/>
        <v>1</v>
      </c>
      <c r="G33" s="68"/>
      <c r="H33" s="67" t="str">
        <f t="shared" si="3"/>
        <v/>
      </c>
      <c r="I33" s="68"/>
      <c r="J33" s="67" t="str">
        <f t="shared" si="4"/>
        <v/>
      </c>
      <c r="K33" s="68"/>
      <c r="L33" s="67" t="str">
        <f t="shared" si="5"/>
        <v/>
      </c>
      <c r="M33" s="68"/>
      <c r="N33" s="67" t="str">
        <f t="shared" si="6"/>
        <v/>
      </c>
      <c r="O33" s="68"/>
      <c r="P33" s="67" t="str">
        <f t="shared" si="7"/>
        <v/>
      </c>
      <c r="Q33" s="68"/>
      <c r="R33" s="67" t="str">
        <f t="shared" si="8"/>
        <v/>
      </c>
      <c r="S33" s="66" t="s">
        <v>119</v>
      </c>
      <c r="T33" s="67">
        <f t="shared" si="9"/>
        <v>0.03</v>
      </c>
      <c r="U33" s="68"/>
      <c r="V33" s="67" t="str">
        <f t="shared" si="10"/>
        <v/>
      </c>
      <c r="W33" s="68"/>
      <c r="X33" s="67" t="str">
        <f t="shared" si="11"/>
        <v/>
      </c>
      <c r="Y33" s="68"/>
      <c r="Z33" s="67" t="str">
        <f t="shared" si="12"/>
        <v/>
      </c>
      <c r="AA33" s="68"/>
      <c r="AB33" s="67" t="str">
        <f t="shared" si="13"/>
        <v/>
      </c>
      <c r="AC33" s="68"/>
      <c r="AD33" s="67" t="str">
        <f t="shared" si="14"/>
        <v/>
      </c>
      <c r="AE33" s="68"/>
      <c r="AF33" s="67" t="str">
        <f t="shared" si="15"/>
        <v/>
      </c>
      <c r="AG33" s="68"/>
      <c r="AH33" s="67" t="str">
        <f t="shared" si="16"/>
        <v/>
      </c>
      <c r="AI33" s="68"/>
      <c r="AJ33" s="67" t="str">
        <f t="shared" si="17"/>
        <v/>
      </c>
      <c r="AK33" s="68"/>
      <c r="AL33" s="67" t="str">
        <f t="shared" si="18"/>
        <v/>
      </c>
      <c r="AM33" s="68"/>
      <c r="AN33" s="67" t="str">
        <f t="shared" si="19"/>
        <v/>
      </c>
      <c r="AO33" s="68"/>
      <c r="AP33" s="67" t="str">
        <f t="shared" si="20"/>
        <v/>
      </c>
      <c r="AQ33" s="68"/>
      <c r="AR33" s="67" t="str">
        <f t="shared" si="21"/>
        <v/>
      </c>
      <c r="AS33" s="68"/>
      <c r="AT33" s="67" t="str">
        <f t="shared" si="22"/>
        <v/>
      </c>
    </row>
    <row r="34" ht="12.0" customHeight="1">
      <c r="A34" s="93" t="s">
        <v>125</v>
      </c>
      <c r="B34" s="94" t="str">
        <f>'Criterios de evaluación'!A29&amp;"."&amp;'Criterios de evaluación'!B29</f>
        <v>6.1</v>
      </c>
      <c r="C34" s="95" t="str">
        <f>'Criterios de evaluación'!C29</f>
        <v>Conocer la evolución tecnológica a lo largo de la historia.</v>
      </c>
      <c r="D34" s="96">
        <v>0.05</v>
      </c>
      <c r="E34" s="97">
        <f t="shared" ref="E34:E36" si="27">$D$34/3</f>
        <v>0.01666666667</v>
      </c>
      <c r="F34" s="65">
        <f t="shared" si="2"/>
        <v>1</v>
      </c>
      <c r="G34" s="69"/>
      <c r="H34" s="67" t="str">
        <f t="shared" si="3"/>
        <v/>
      </c>
      <c r="I34" s="66" t="s">
        <v>119</v>
      </c>
      <c r="J34" s="67">
        <f t="shared" si="4"/>
        <v>0.01666666667</v>
      </c>
      <c r="K34" s="66"/>
      <c r="L34" s="67" t="str">
        <f t="shared" si="5"/>
        <v/>
      </c>
      <c r="M34" s="69"/>
      <c r="N34" s="67" t="str">
        <f t="shared" si="6"/>
        <v/>
      </c>
      <c r="O34" s="69"/>
      <c r="P34" s="67" t="str">
        <f t="shared" si="7"/>
        <v/>
      </c>
      <c r="Q34" s="69"/>
      <c r="R34" s="67" t="str">
        <f t="shared" si="8"/>
        <v/>
      </c>
      <c r="S34" s="69"/>
      <c r="T34" s="67" t="str">
        <f t="shared" si="9"/>
        <v/>
      </c>
      <c r="U34" s="69"/>
      <c r="V34" s="67" t="str">
        <f t="shared" si="10"/>
        <v/>
      </c>
      <c r="W34" s="68"/>
      <c r="X34" s="67" t="str">
        <f t="shared" si="11"/>
        <v/>
      </c>
      <c r="Y34" s="68"/>
      <c r="Z34" s="67" t="str">
        <f t="shared" si="12"/>
        <v/>
      </c>
      <c r="AA34" s="69"/>
      <c r="AB34" s="67" t="str">
        <f t="shared" si="13"/>
        <v/>
      </c>
      <c r="AC34" s="68"/>
      <c r="AD34" s="67" t="str">
        <f t="shared" si="14"/>
        <v/>
      </c>
      <c r="AE34" s="68"/>
      <c r="AF34" s="67" t="str">
        <f t="shared" si="15"/>
        <v/>
      </c>
      <c r="AG34" s="68"/>
      <c r="AH34" s="67" t="str">
        <f t="shared" si="16"/>
        <v/>
      </c>
      <c r="AI34" s="68"/>
      <c r="AJ34" s="67" t="str">
        <f t="shared" si="17"/>
        <v/>
      </c>
      <c r="AK34" s="68"/>
      <c r="AL34" s="67" t="str">
        <f t="shared" si="18"/>
        <v/>
      </c>
      <c r="AM34" s="68"/>
      <c r="AN34" s="67" t="str">
        <f t="shared" si="19"/>
        <v/>
      </c>
      <c r="AO34" s="68"/>
      <c r="AP34" s="67" t="str">
        <f t="shared" si="20"/>
        <v/>
      </c>
      <c r="AQ34" s="68"/>
      <c r="AR34" s="67" t="str">
        <f t="shared" si="21"/>
        <v/>
      </c>
      <c r="AS34" s="68"/>
      <c r="AT34" s="67" t="str">
        <f t="shared" si="22"/>
        <v/>
      </c>
    </row>
    <row r="35" ht="12.0" customHeight="1">
      <c r="A35" s="8"/>
      <c r="B35" s="94" t="str">
        <f>'Criterios de evaluación'!A30&amp;"."&amp;'Criterios de evaluación'!B30</f>
        <v>6.2</v>
      </c>
      <c r="C35" s="95" t="str">
        <f>'Criterios de evaluación'!C30</f>
        <v>Analizar objetos técnicos y tecnológicos mediante el análisis de objetos.</v>
      </c>
      <c r="D35" s="8"/>
      <c r="E35" s="97">
        <f t="shared" si="27"/>
        <v>0.01666666667</v>
      </c>
      <c r="F35" s="65">
        <f t="shared" si="2"/>
        <v>1</v>
      </c>
      <c r="G35" s="69"/>
      <c r="H35" s="67" t="str">
        <f t="shared" si="3"/>
        <v/>
      </c>
      <c r="I35" s="66" t="s">
        <v>119</v>
      </c>
      <c r="J35" s="67">
        <f t="shared" si="4"/>
        <v>0.01666666667</v>
      </c>
      <c r="K35" s="66"/>
      <c r="L35" s="67" t="str">
        <f t="shared" si="5"/>
        <v/>
      </c>
      <c r="M35" s="69"/>
      <c r="N35" s="67" t="str">
        <f t="shared" si="6"/>
        <v/>
      </c>
      <c r="O35" s="69"/>
      <c r="P35" s="67" t="str">
        <f t="shared" si="7"/>
        <v/>
      </c>
      <c r="Q35" s="69"/>
      <c r="R35" s="67" t="str">
        <f t="shared" si="8"/>
        <v/>
      </c>
      <c r="S35" s="69"/>
      <c r="T35" s="67" t="str">
        <f t="shared" si="9"/>
        <v/>
      </c>
      <c r="U35" s="68"/>
      <c r="V35" s="67" t="str">
        <f t="shared" si="10"/>
        <v/>
      </c>
      <c r="W35" s="69"/>
      <c r="X35" s="67" t="str">
        <f t="shared" si="11"/>
        <v/>
      </c>
      <c r="Y35" s="68"/>
      <c r="Z35" s="67" t="str">
        <f t="shared" si="12"/>
        <v/>
      </c>
      <c r="AA35" s="69"/>
      <c r="AB35" s="67" t="str">
        <f t="shared" si="13"/>
        <v/>
      </c>
      <c r="AC35" s="69"/>
      <c r="AD35" s="67" t="str">
        <f t="shared" si="14"/>
        <v/>
      </c>
      <c r="AE35" s="69"/>
      <c r="AF35" s="67" t="str">
        <f t="shared" si="15"/>
        <v/>
      </c>
      <c r="AG35" s="69"/>
      <c r="AH35" s="67" t="str">
        <f t="shared" si="16"/>
        <v/>
      </c>
      <c r="AI35" s="69"/>
      <c r="AJ35" s="67" t="str">
        <f t="shared" si="17"/>
        <v/>
      </c>
      <c r="AK35" s="69"/>
      <c r="AL35" s="67" t="str">
        <f t="shared" si="18"/>
        <v/>
      </c>
      <c r="AM35" s="69"/>
      <c r="AN35" s="67" t="str">
        <f t="shared" si="19"/>
        <v/>
      </c>
      <c r="AO35" s="69"/>
      <c r="AP35" s="67" t="str">
        <f t="shared" si="20"/>
        <v/>
      </c>
      <c r="AQ35" s="69"/>
      <c r="AR35" s="67" t="str">
        <f t="shared" si="21"/>
        <v/>
      </c>
      <c r="AS35" s="69"/>
      <c r="AT35" s="67" t="str">
        <f t="shared" si="22"/>
        <v/>
      </c>
    </row>
    <row r="36" ht="12.0" customHeight="1">
      <c r="A36" s="10"/>
      <c r="B36" s="94" t="str">
        <f>'Criterios de evaluación'!A31&amp;"."&amp;'Criterios de evaluación'!B31</f>
        <v>6.3</v>
      </c>
      <c r="C36" s="95" t="str">
        <f>'Criterios de evaluación'!C31</f>
        <v>Valorar la repercusión de la tecnología en el día a día. Adquirir hábitos que potencien el desarrollo sostenible.</v>
      </c>
      <c r="D36" s="10"/>
      <c r="E36" s="97">
        <f t="shared" si="27"/>
        <v>0.01666666667</v>
      </c>
      <c r="F36" s="65">
        <f t="shared" si="2"/>
        <v>1</v>
      </c>
      <c r="G36" s="69"/>
      <c r="H36" s="67" t="str">
        <f t="shared" si="3"/>
        <v/>
      </c>
      <c r="I36" s="66" t="s">
        <v>119</v>
      </c>
      <c r="J36" s="67">
        <f t="shared" si="4"/>
        <v>0.01666666667</v>
      </c>
      <c r="K36" s="66"/>
      <c r="L36" s="67" t="str">
        <f t="shared" si="5"/>
        <v/>
      </c>
      <c r="M36" s="69"/>
      <c r="N36" s="67" t="str">
        <f t="shared" si="6"/>
        <v/>
      </c>
      <c r="O36" s="69"/>
      <c r="P36" s="67" t="str">
        <f t="shared" si="7"/>
        <v/>
      </c>
      <c r="Q36" s="69"/>
      <c r="R36" s="67" t="str">
        <f t="shared" si="8"/>
        <v/>
      </c>
      <c r="S36" s="69"/>
      <c r="T36" s="67" t="str">
        <f t="shared" si="9"/>
        <v/>
      </c>
      <c r="U36" s="69"/>
      <c r="V36" s="67" t="str">
        <f t="shared" si="10"/>
        <v/>
      </c>
      <c r="W36" s="68"/>
      <c r="X36" s="67" t="str">
        <f t="shared" si="11"/>
        <v/>
      </c>
      <c r="Y36" s="68"/>
      <c r="Z36" s="67" t="str">
        <f t="shared" si="12"/>
        <v/>
      </c>
      <c r="AA36" s="69"/>
      <c r="AB36" s="67" t="str">
        <f t="shared" si="13"/>
        <v/>
      </c>
      <c r="AC36" s="68"/>
      <c r="AD36" s="67" t="str">
        <f t="shared" si="14"/>
        <v/>
      </c>
      <c r="AE36" s="68"/>
      <c r="AF36" s="67" t="str">
        <f t="shared" si="15"/>
        <v/>
      </c>
      <c r="AG36" s="68"/>
      <c r="AH36" s="67" t="str">
        <f t="shared" si="16"/>
        <v/>
      </c>
      <c r="AI36" s="68"/>
      <c r="AJ36" s="67" t="str">
        <f t="shared" si="17"/>
        <v/>
      </c>
      <c r="AK36" s="68"/>
      <c r="AL36" s="67" t="str">
        <f t="shared" si="18"/>
        <v/>
      </c>
      <c r="AM36" s="68"/>
      <c r="AN36" s="67" t="str">
        <f t="shared" si="19"/>
        <v/>
      </c>
      <c r="AO36" s="68"/>
      <c r="AP36" s="67" t="str">
        <f t="shared" si="20"/>
        <v/>
      </c>
      <c r="AQ36" s="68"/>
      <c r="AR36" s="67" t="str">
        <f t="shared" si="21"/>
        <v/>
      </c>
      <c r="AS36" s="68"/>
      <c r="AT36" s="67" t="str">
        <f t="shared" si="22"/>
        <v/>
      </c>
    </row>
    <row r="37" ht="12.0" customHeight="1">
      <c r="A37" s="98"/>
      <c r="B37" s="99" t="str">
        <f>'Criterios de evaluación'!A32&amp;"."&amp;'Criterios de evaluación'!B32</f>
        <v>.</v>
      </c>
      <c r="C37" s="100" t="s">
        <v>126</v>
      </c>
      <c r="D37" s="101">
        <f t="shared" ref="D37:E37" si="28">SUM(D7:D36)</f>
        <v>1</v>
      </c>
      <c r="E37" s="102">
        <f t="shared" si="28"/>
        <v>1</v>
      </c>
      <c r="F37" s="65" t="str">
        <f t="shared" si="2"/>
        <v/>
      </c>
      <c r="G37" s="69"/>
      <c r="H37" s="67" t="str">
        <f t="shared" si="3"/>
        <v/>
      </c>
      <c r="I37" s="69"/>
      <c r="J37" s="67" t="str">
        <f t="shared" si="4"/>
        <v/>
      </c>
      <c r="K37" s="69"/>
      <c r="L37" s="67" t="str">
        <f t="shared" si="5"/>
        <v/>
      </c>
      <c r="M37" s="69"/>
      <c r="N37" s="67" t="str">
        <f t="shared" si="6"/>
        <v/>
      </c>
      <c r="O37" s="69"/>
      <c r="P37" s="67" t="str">
        <f t="shared" si="7"/>
        <v/>
      </c>
      <c r="Q37" s="69"/>
      <c r="R37" s="67" t="str">
        <f t="shared" si="8"/>
        <v/>
      </c>
      <c r="S37" s="69"/>
      <c r="T37" s="67" t="str">
        <f t="shared" si="9"/>
        <v/>
      </c>
      <c r="U37" s="69"/>
      <c r="V37" s="67" t="str">
        <f t="shared" si="10"/>
        <v/>
      </c>
      <c r="W37" s="69"/>
      <c r="X37" s="67" t="str">
        <f t="shared" si="11"/>
        <v/>
      </c>
      <c r="Y37" s="68"/>
      <c r="Z37" s="67" t="str">
        <f t="shared" si="12"/>
        <v/>
      </c>
      <c r="AA37" s="69"/>
      <c r="AB37" s="67" t="str">
        <f t="shared" si="13"/>
        <v/>
      </c>
      <c r="AC37" s="68"/>
      <c r="AD37" s="67" t="str">
        <f t="shared" si="14"/>
        <v/>
      </c>
      <c r="AE37" s="68"/>
      <c r="AF37" s="67" t="str">
        <f t="shared" si="15"/>
        <v/>
      </c>
      <c r="AG37" s="68"/>
      <c r="AH37" s="67" t="str">
        <f t="shared" si="16"/>
        <v/>
      </c>
      <c r="AI37" s="68"/>
      <c r="AJ37" s="67" t="str">
        <f t="shared" si="17"/>
        <v/>
      </c>
      <c r="AK37" s="68"/>
      <c r="AL37" s="67" t="str">
        <f t="shared" si="18"/>
        <v/>
      </c>
      <c r="AM37" s="68"/>
      <c r="AN37" s="67" t="str">
        <f t="shared" si="19"/>
        <v/>
      </c>
      <c r="AO37" s="68"/>
      <c r="AP37" s="67" t="str">
        <f t="shared" si="20"/>
        <v/>
      </c>
      <c r="AQ37" s="68"/>
      <c r="AR37" s="67" t="str">
        <f t="shared" si="21"/>
        <v/>
      </c>
      <c r="AS37" s="68"/>
      <c r="AT37" s="67" t="str">
        <f t="shared" si="22"/>
        <v/>
      </c>
    </row>
    <row r="38" ht="12.0" customHeight="1">
      <c r="A38" s="98"/>
      <c r="B38" s="103" t="str">
        <f>'Criterios de evaluación'!A33&amp;"."&amp;'Criterios de evaluación'!B33</f>
        <v>.</v>
      </c>
      <c r="C38" s="104" t="str">
        <f>'Criterios de evaluación'!C33</f>
        <v/>
      </c>
      <c r="D38" s="104"/>
      <c r="E38" s="105"/>
      <c r="F38" s="65" t="str">
        <f t="shared" si="2"/>
        <v/>
      </c>
      <c r="G38" s="69"/>
      <c r="H38" s="67" t="str">
        <f t="shared" si="3"/>
        <v/>
      </c>
      <c r="I38" s="69"/>
      <c r="J38" s="67" t="str">
        <f t="shared" si="4"/>
        <v/>
      </c>
      <c r="K38" s="69"/>
      <c r="L38" s="67" t="str">
        <f t="shared" si="5"/>
        <v/>
      </c>
      <c r="M38" s="69"/>
      <c r="N38" s="67" t="str">
        <f t="shared" si="6"/>
        <v/>
      </c>
      <c r="O38" s="69"/>
      <c r="P38" s="67" t="str">
        <f t="shared" si="7"/>
        <v/>
      </c>
      <c r="Q38" s="69"/>
      <c r="R38" s="67" t="str">
        <f t="shared" si="8"/>
        <v/>
      </c>
      <c r="S38" s="69"/>
      <c r="T38" s="67" t="str">
        <f t="shared" si="9"/>
        <v/>
      </c>
      <c r="U38" s="69"/>
      <c r="V38" s="67" t="str">
        <f t="shared" si="10"/>
        <v/>
      </c>
      <c r="W38" s="69"/>
      <c r="X38" s="67" t="str">
        <f t="shared" si="11"/>
        <v/>
      </c>
      <c r="Y38" s="68"/>
      <c r="Z38" s="67" t="str">
        <f t="shared" si="12"/>
        <v/>
      </c>
      <c r="AA38" s="69"/>
      <c r="AB38" s="67" t="str">
        <f t="shared" si="13"/>
        <v/>
      </c>
      <c r="AC38" s="68"/>
      <c r="AD38" s="67" t="str">
        <f t="shared" si="14"/>
        <v/>
      </c>
      <c r="AE38" s="68"/>
      <c r="AF38" s="67" t="str">
        <f t="shared" si="15"/>
        <v/>
      </c>
      <c r="AG38" s="68"/>
      <c r="AH38" s="67" t="str">
        <f t="shared" si="16"/>
        <v/>
      </c>
      <c r="AI38" s="68"/>
      <c r="AJ38" s="67" t="str">
        <f t="shared" si="17"/>
        <v/>
      </c>
      <c r="AK38" s="68"/>
      <c r="AL38" s="67" t="str">
        <f t="shared" si="18"/>
        <v/>
      </c>
      <c r="AM38" s="68"/>
      <c r="AN38" s="67" t="str">
        <f t="shared" si="19"/>
        <v/>
      </c>
      <c r="AO38" s="68"/>
      <c r="AP38" s="67" t="str">
        <f t="shared" si="20"/>
        <v/>
      </c>
      <c r="AQ38" s="68"/>
      <c r="AR38" s="67" t="str">
        <f t="shared" si="21"/>
        <v/>
      </c>
      <c r="AS38" s="68"/>
      <c r="AT38" s="67" t="str">
        <f t="shared" si="22"/>
        <v/>
      </c>
    </row>
    <row r="39" ht="12.0" customHeight="1">
      <c r="A39" s="98"/>
      <c r="B39" s="103" t="str">
        <f>'Criterios de evaluación'!A34&amp;"."&amp;'Criterios de evaluación'!B34</f>
        <v>.</v>
      </c>
      <c r="C39" s="104" t="str">
        <f>'Criterios de evaluación'!C34</f>
        <v/>
      </c>
      <c r="D39" s="104"/>
      <c r="E39" s="106"/>
      <c r="F39" s="65" t="str">
        <f t="shared" si="2"/>
        <v/>
      </c>
      <c r="G39" s="68"/>
      <c r="H39" s="67" t="str">
        <f t="shared" si="3"/>
        <v/>
      </c>
      <c r="I39" s="69"/>
      <c r="J39" s="67" t="str">
        <f t="shared" si="4"/>
        <v/>
      </c>
      <c r="K39" s="69"/>
      <c r="L39" s="67" t="str">
        <f t="shared" si="5"/>
        <v/>
      </c>
      <c r="M39" s="69"/>
      <c r="N39" s="67" t="str">
        <f t="shared" si="6"/>
        <v/>
      </c>
      <c r="O39" s="69"/>
      <c r="P39" s="67" t="str">
        <f t="shared" si="7"/>
        <v/>
      </c>
      <c r="Q39" s="69"/>
      <c r="R39" s="67" t="str">
        <f t="shared" si="8"/>
        <v/>
      </c>
      <c r="S39" s="69"/>
      <c r="T39" s="67" t="str">
        <f t="shared" si="9"/>
        <v/>
      </c>
      <c r="U39" s="68"/>
      <c r="V39" s="67" t="str">
        <f t="shared" si="10"/>
        <v/>
      </c>
      <c r="W39" s="68"/>
      <c r="X39" s="67" t="str">
        <f t="shared" si="11"/>
        <v/>
      </c>
      <c r="Y39" s="69"/>
      <c r="Z39" s="67" t="str">
        <f t="shared" si="12"/>
        <v/>
      </c>
      <c r="AA39" s="69"/>
      <c r="AB39" s="67" t="str">
        <f t="shared" si="13"/>
        <v/>
      </c>
      <c r="AC39" s="69"/>
      <c r="AD39" s="67" t="str">
        <f t="shared" si="14"/>
        <v/>
      </c>
      <c r="AE39" s="69"/>
      <c r="AF39" s="67" t="str">
        <f t="shared" si="15"/>
        <v/>
      </c>
      <c r="AG39" s="69"/>
      <c r="AH39" s="67" t="str">
        <f t="shared" si="16"/>
        <v/>
      </c>
      <c r="AI39" s="69"/>
      <c r="AJ39" s="67" t="str">
        <f t="shared" si="17"/>
        <v/>
      </c>
      <c r="AK39" s="69"/>
      <c r="AL39" s="67" t="str">
        <f t="shared" si="18"/>
        <v/>
      </c>
      <c r="AM39" s="69"/>
      <c r="AN39" s="67" t="str">
        <f t="shared" si="19"/>
        <v/>
      </c>
      <c r="AO39" s="69"/>
      <c r="AP39" s="67" t="str">
        <f t="shared" si="20"/>
        <v/>
      </c>
      <c r="AQ39" s="69"/>
      <c r="AR39" s="67" t="str">
        <f t="shared" si="21"/>
        <v/>
      </c>
      <c r="AS39" s="69"/>
      <c r="AT39" s="67" t="str">
        <f t="shared" si="22"/>
        <v/>
      </c>
    </row>
    <row r="40" ht="12.0" customHeight="1">
      <c r="A40" s="107" t="s">
        <v>127</v>
      </c>
      <c r="B40" s="108" t="s">
        <v>128</v>
      </c>
      <c r="C40" s="18"/>
      <c r="D40" s="109">
        <f>G4</f>
        <v>0.1714285714</v>
      </c>
      <c r="E40" s="110">
        <f>G5</f>
        <v>0.2214285714</v>
      </c>
      <c r="F40" s="65"/>
      <c r="G40" s="66"/>
      <c r="H40" s="67" t="str">
        <f t="shared" si="3"/>
        <v/>
      </c>
      <c r="I40" s="69"/>
      <c r="J40" s="67" t="str">
        <f t="shared" si="4"/>
        <v/>
      </c>
      <c r="K40" s="69"/>
      <c r="L40" s="67" t="str">
        <f t="shared" si="5"/>
        <v/>
      </c>
      <c r="M40" s="69"/>
      <c r="N40" s="67" t="str">
        <f t="shared" si="6"/>
        <v/>
      </c>
      <c r="O40" s="69"/>
      <c r="P40" s="67" t="str">
        <f t="shared" si="7"/>
        <v/>
      </c>
      <c r="Q40" s="69"/>
      <c r="R40" s="67" t="str">
        <f t="shared" si="8"/>
        <v/>
      </c>
      <c r="S40" s="69"/>
      <c r="T40" s="67" t="str">
        <f t="shared" si="9"/>
        <v/>
      </c>
      <c r="U40" s="69"/>
      <c r="V40" s="67" t="str">
        <f t="shared" si="10"/>
        <v/>
      </c>
      <c r="W40" s="69"/>
      <c r="X40" s="67" t="str">
        <f t="shared" si="11"/>
        <v/>
      </c>
      <c r="Y40" s="69"/>
      <c r="Z40" s="67" t="str">
        <f t="shared" si="12"/>
        <v/>
      </c>
      <c r="AA40" s="69"/>
      <c r="AB40" s="67" t="str">
        <f t="shared" si="13"/>
        <v/>
      </c>
      <c r="AC40" s="69"/>
      <c r="AD40" s="67" t="str">
        <f t="shared" si="14"/>
        <v/>
      </c>
      <c r="AE40" s="69"/>
      <c r="AF40" s="67" t="str">
        <f t="shared" si="15"/>
        <v/>
      </c>
      <c r="AG40" s="69"/>
      <c r="AH40" s="67" t="str">
        <f t="shared" si="16"/>
        <v/>
      </c>
      <c r="AI40" s="69"/>
      <c r="AJ40" s="67" t="str">
        <f t="shared" si="17"/>
        <v/>
      </c>
      <c r="AK40" s="69"/>
      <c r="AL40" s="67" t="str">
        <f t="shared" si="18"/>
        <v/>
      </c>
      <c r="AM40" s="69"/>
      <c r="AN40" s="67" t="str">
        <f t="shared" si="19"/>
        <v/>
      </c>
      <c r="AO40" s="69"/>
      <c r="AP40" s="67" t="str">
        <f t="shared" si="20"/>
        <v/>
      </c>
      <c r="AQ40" s="69"/>
      <c r="AR40" s="67" t="str">
        <f t="shared" si="21"/>
        <v/>
      </c>
      <c r="AS40" s="69"/>
      <c r="AT40" s="67" t="str">
        <f t="shared" si="22"/>
        <v/>
      </c>
    </row>
    <row r="41" ht="12.0" customHeight="1">
      <c r="A41" s="8"/>
      <c r="B41" s="108" t="s">
        <v>129</v>
      </c>
      <c r="C41" s="18"/>
      <c r="D41" s="109">
        <f>I4</f>
        <v>0.05</v>
      </c>
      <c r="E41" s="8"/>
      <c r="F41" s="65"/>
      <c r="G41" s="69"/>
      <c r="H41" s="67" t="str">
        <f t="shared" si="3"/>
        <v/>
      </c>
      <c r="I41" s="69"/>
      <c r="J41" s="67" t="str">
        <f t="shared" si="4"/>
        <v/>
      </c>
      <c r="K41" s="69"/>
      <c r="L41" s="67" t="str">
        <f t="shared" si="5"/>
        <v/>
      </c>
      <c r="M41" s="69"/>
      <c r="N41" s="67" t="str">
        <f t="shared" si="6"/>
        <v/>
      </c>
      <c r="O41" s="69"/>
      <c r="P41" s="67" t="str">
        <f t="shared" si="7"/>
        <v/>
      </c>
      <c r="Q41" s="69"/>
      <c r="R41" s="67" t="str">
        <f t="shared" si="8"/>
        <v/>
      </c>
      <c r="S41" s="69"/>
      <c r="T41" s="67" t="str">
        <f t="shared" si="9"/>
        <v/>
      </c>
      <c r="U41" s="69"/>
      <c r="V41" s="67" t="str">
        <f t="shared" si="10"/>
        <v/>
      </c>
      <c r="W41" s="69"/>
      <c r="X41" s="67" t="str">
        <f t="shared" si="11"/>
        <v/>
      </c>
      <c r="Y41" s="69"/>
      <c r="Z41" s="67" t="str">
        <f t="shared" si="12"/>
        <v/>
      </c>
      <c r="AA41" s="69"/>
      <c r="AB41" s="67" t="str">
        <f t="shared" si="13"/>
        <v/>
      </c>
      <c r="AC41" s="69"/>
      <c r="AD41" s="67" t="str">
        <f t="shared" si="14"/>
        <v/>
      </c>
      <c r="AE41" s="69"/>
      <c r="AF41" s="67" t="str">
        <f t="shared" si="15"/>
        <v/>
      </c>
      <c r="AG41" s="69"/>
      <c r="AH41" s="67" t="str">
        <f t="shared" si="16"/>
        <v/>
      </c>
      <c r="AI41" s="69"/>
      <c r="AJ41" s="67" t="str">
        <f t="shared" si="17"/>
        <v/>
      </c>
      <c r="AK41" s="69"/>
      <c r="AL41" s="67" t="str">
        <f t="shared" si="18"/>
        <v/>
      </c>
      <c r="AM41" s="69"/>
      <c r="AN41" s="67" t="str">
        <f t="shared" si="19"/>
        <v/>
      </c>
      <c r="AO41" s="69"/>
      <c r="AP41" s="67" t="str">
        <f t="shared" si="20"/>
        <v/>
      </c>
      <c r="AQ41" s="69"/>
      <c r="AR41" s="67" t="str">
        <f t="shared" si="21"/>
        <v/>
      </c>
      <c r="AS41" s="69"/>
      <c r="AT41" s="67" t="str">
        <f t="shared" si="22"/>
        <v/>
      </c>
    </row>
    <row r="42" ht="12.0" customHeight="1">
      <c r="A42" s="111" t="s">
        <v>130</v>
      </c>
      <c r="B42" s="112" t="s">
        <v>131</v>
      </c>
      <c r="C42" s="18"/>
      <c r="D42" s="113">
        <f>K4</f>
        <v>0.15</v>
      </c>
      <c r="E42" s="114">
        <f>K5</f>
        <v>0.5035714286</v>
      </c>
      <c r="F42" s="65"/>
      <c r="G42" s="69"/>
      <c r="H42" s="67" t="str">
        <f t="shared" si="3"/>
        <v/>
      </c>
      <c r="I42" s="69"/>
      <c r="J42" s="67" t="str">
        <f t="shared" si="4"/>
        <v/>
      </c>
      <c r="K42" s="69"/>
      <c r="L42" s="67" t="str">
        <f t="shared" si="5"/>
        <v/>
      </c>
      <c r="M42" s="69"/>
      <c r="N42" s="67" t="str">
        <f t="shared" si="6"/>
        <v/>
      </c>
      <c r="O42" s="69"/>
      <c r="P42" s="67" t="str">
        <f t="shared" si="7"/>
        <v/>
      </c>
      <c r="Q42" s="69"/>
      <c r="R42" s="67" t="str">
        <f t="shared" si="8"/>
        <v/>
      </c>
      <c r="S42" s="69"/>
      <c r="T42" s="67" t="str">
        <f t="shared" si="9"/>
        <v/>
      </c>
      <c r="U42" s="69"/>
      <c r="V42" s="67" t="str">
        <f t="shared" si="10"/>
        <v/>
      </c>
      <c r="W42" s="69"/>
      <c r="X42" s="67" t="str">
        <f t="shared" si="11"/>
        <v/>
      </c>
      <c r="Y42" s="69"/>
      <c r="Z42" s="67" t="str">
        <f t="shared" si="12"/>
        <v/>
      </c>
      <c r="AA42" s="69"/>
      <c r="AB42" s="67" t="str">
        <f t="shared" si="13"/>
        <v/>
      </c>
      <c r="AC42" s="69"/>
      <c r="AD42" s="67" t="str">
        <f t="shared" si="14"/>
        <v/>
      </c>
      <c r="AE42" s="69"/>
      <c r="AF42" s="67" t="str">
        <f t="shared" si="15"/>
        <v/>
      </c>
      <c r="AG42" s="69"/>
      <c r="AH42" s="67" t="str">
        <f t="shared" si="16"/>
        <v/>
      </c>
      <c r="AI42" s="69"/>
      <c r="AJ42" s="67" t="str">
        <f t="shared" si="17"/>
        <v/>
      </c>
      <c r="AK42" s="69"/>
      <c r="AL42" s="67" t="str">
        <f t="shared" si="18"/>
        <v/>
      </c>
      <c r="AM42" s="69"/>
      <c r="AN42" s="67" t="str">
        <f t="shared" si="19"/>
        <v/>
      </c>
      <c r="AO42" s="69"/>
      <c r="AP42" s="67" t="str">
        <f t="shared" si="20"/>
        <v/>
      </c>
      <c r="AQ42" s="69"/>
      <c r="AR42" s="67" t="str">
        <f t="shared" si="21"/>
        <v/>
      </c>
      <c r="AS42" s="69"/>
      <c r="AT42" s="67" t="str">
        <f t="shared" si="22"/>
        <v/>
      </c>
    </row>
    <row r="43" ht="12.0" customHeight="1">
      <c r="A43" s="8"/>
      <c r="B43" s="112" t="s">
        <v>132</v>
      </c>
      <c r="C43" s="18"/>
      <c r="D43" s="113">
        <f>M4</f>
        <v>0.15</v>
      </c>
      <c r="E43" s="8"/>
      <c r="F43" s="65" t="str">
        <f t="shared" ref="F43:F46" si="29">IF(C43="","",COUNTIF({G43;I43;K43;M43;O43;Q43;S43;U43;W43;Y43;AA43;AC43;AE43;AG43;AI43;AK43;AM43;AO43;AQ43;AS43},"x"))</f>
        <v/>
      </c>
      <c r="G43" s="69"/>
      <c r="H43" s="67" t="str">
        <f t="shared" si="3"/>
        <v/>
      </c>
      <c r="I43" s="69"/>
      <c r="J43" s="67" t="str">
        <f t="shared" si="4"/>
        <v/>
      </c>
      <c r="K43" s="69"/>
      <c r="L43" s="67" t="str">
        <f t="shared" si="5"/>
        <v/>
      </c>
      <c r="M43" s="69"/>
      <c r="N43" s="67" t="str">
        <f t="shared" si="6"/>
        <v/>
      </c>
      <c r="O43" s="69"/>
      <c r="P43" s="67" t="str">
        <f t="shared" si="7"/>
        <v/>
      </c>
      <c r="Q43" s="69"/>
      <c r="R43" s="67" t="str">
        <f t="shared" si="8"/>
        <v/>
      </c>
      <c r="S43" s="69"/>
      <c r="T43" s="67" t="str">
        <f t="shared" si="9"/>
        <v/>
      </c>
      <c r="U43" s="69"/>
      <c r="V43" s="67" t="str">
        <f t="shared" si="10"/>
        <v/>
      </c>
      <c r="W43" s="69"/>
      <c r="X43" s="67" t="str">
        <f t="shared" si="11"/>
        <v/>
      </c>
      <c r="Y43" s="69"/>
      <c r="Z43" s="67" t="str">
        <f t="shared" si="12"/>
        <v/>
      </c>
      <c r="AA43" s="69"/>
      <c r="AB43" s="67" t="str">
        <f t="shared" si="13"/>
        <v/>
      </c>
      <c r="AC43" s="69"/>
      <c r="AD43" s="67" t="str">
        <f t="shared" si="14"/>
        <v/>
      </c>
      <c r="AE43" s="69"/>
      <c r="AF43" s="67" t="str">
        <f t="shared" si="15"/>
        <v/>
      </c>
      <c r="AG43" s="69"/>
      <c r="AH43" s="67" t="str">
        <f t="shared" si="16"/>
        <v/>
      </c>
      <c r="AI43" s="69"/>
      <c r="AJ43" s="67" t="str">
        <f t="shared" si="17"/>
        <v/>
      </c>
      <c r="AK43" s="69"/>
      <c r="AL43" s="67" t="str">
        <f t="shared" si="18"/>
        <v/>
      </c>
      <c r="AM43" s="69"/>
      <c r="AN43" s="67" t="str">
        <f t="shared" si="19"/>
        <v/>
      </c>
      <c r="AO43" s="69"/>
      <c r="AP43" s="67" t="str">
        <f t="shared" si="20"/>
        <v/>
      </c>
      <c r="AQ43" s="69"/>
      <c r="AR43" s="67" t="str">
        <f t="shared" si="21"/>
        <v/>
      </c>
      <c r="AS43" s="69"/>
      <c r="AT43" s="67" t="str">
        <f t="shared" si="22"/>
        <v/>
      </c>
    </row>
    <row r="44" ht="12.0" customHeight="1">
      <c r="A44" s="10"/>
      <c r="B44" s="112" t="s">
        <v>133</v>
      </c>
      <c r="C44" s="18"/>
      <c r="D44" s="113">
        <f>O4</f>
        <v>0.2035714286</v>
      </c>
      <c r="E44" s="10"/>
      <c r="F44" s="65" t="str">
        <f t="shared" si="29"/>
        <v/>
      </c>
      <c r="G44" s="69"/>
      <c r="H44" s="67" t="str">
        <f t="shared" si="3"/>
        <v/>
      </c>
      <c r="I44" s="69"/>
      <c r="J44" s="67" t="str">
        <f t="shared" si="4"/>
        <v/>
      </c>
      <c r="K44" s="69"/>
      <c r="L44" s="67" t="str">
        <f t="shared" si="5"/>
        <v/>
      </c>
      <c r="M44" s="69"/>
      <c r="N44" s="67" t="str">
        <f t="shared" si="6"/>
        <v/>
      </c>
      <c r="O44" s="69"/>
      <c r="P44" s="67" t="str">
        <f t="shared" si="7"/>
        <v/>
      </c>
      <c r="Q44" s="69"/>
      <c r="R44" s="67" t="str">
        <f t="shared" si="8"/>
        <v/>
      </c>
      <c r="S44" s="69"/>
      <c r="T44" s="67" t="str">
        <f t="shared" si="9"/>
        <v/>
      </c>
      <c r="U44" s="69"/>
      <c r="V44" s="67" t="str">
        <f t="shared" si="10"/>
        <v/>
      </c>
      <c r="W44" s="69"/>
      <c r="X44" s="67" t="str">
        <f t="shared" si="11"/>
        <v/>
      </c>
      <c r="Y44" s="69"/>
      <c r="Z44" s="67" t="str">
        <f t="shared" si="12"/>
        <v/>
      </c>
      <c r="AA44" s="69"/>
      <c r="AB44" s="67" t="str">
        <f t="shared" si="13"/>
        <v/>
      </c>
      <c r="AC44" s="69"/>
      <c r="AD44" s="67" t="str">
        <f t="shared" si="14"/>
        <v/>
      </c>
      <c r="AE44" s="69"/>
      <c r="AF44" s="67" t="str">
        <f t="shared" si="15"/>
        <v/>
      </c>
      <c r="AG44" s="69"/>
      <c r="AH44" s="67" t="str">
        <f t="shared" si="16"/>
        <v/>
      </c>
      <c r="AI44" s="69"/>
      <c r="AJ44" s="67" t="str">
        <f t="shared" si="17"/>
        <v/>
      </c>
      <c r="AK44" s="69"/>
      <c r="AL44" s="67" t="str">
        <f t="shared" si="18"/>
        <v/>
      </c>
      <c r="AM44" s="69"/>
      <c r="AN44" s="67" t="str">
        <f t="shared" si="19"/>
        <v/>
      </c>
      <c r="AO44" s="69"/>
      <c r="AP44" s="67" t="str">
        <f t="shared" si="20"/>
        <v/>
      </c>
      <c r="AQ44" s="69"/>
      <c r="AR44" s="67" t="str">
        <f t="shared" si="21"/>
        <v/>
      </c>
      <c r="AS44" s="69"/>
      <c r="AT44" s="67" t="str">
        <f t="shared" si="22"/>
        <v/>
      </c>
    </row>
    <row r="45" ht="12.0" customHeight="1">
      <c r="A45" s="115" t="s">
        <v>134</v>
      </c>
      <c r="B45" s="116" t="s">
        <v>135</v>
      </c>
      <c r="C45" s="18"/>
      <c r="D45" s="117">
        <f>Q4</f>
        <v>0.125</v>
      </c>
      <c r="E45" s="118">
        <f>Q5</f>
        <v>0.275</v>
      </c>
      <c r="F45" s="65" t="str">
        <f t="shared" si="29"/>
        <v/>
      </c>
      <c r="G45" s="69"/>
      <c r="H45" s="67" t="str">
        <f t="shared" si="3"/>
        <v/>
      </c>
      <c r="I45" s="69"/>
      <c r="J45" s="67" t="str">
        <f t="shared" si="4"/>
        <v/>
      </c>
      <c r="K45" s="69"/>
      <c r="L45" s="67" t="str">
        <f t="shared" si="5"/>
        <v/>
      </c>
      <c r="M45" s="69"/>
      <c r="N45" s="67" t="str">
        <f t="shared" si="6"/>
        <v/>
      </c>
      <c r="O45" s="69"/>
      <c r="P45" s="67" t="str">
        <f t="shared" si="7"/>
        <v/>
      </c>
      <c r="Q45" s="69"/>
      <c r="R45" s="67" t="str">
        <f t="shared" si="8"/>
        <v/>
      </c>
      <c r="S45" s="69"/>
      <c r="T45" s="67" t="str">
        <f t="shared" si="9"/>
        <v/>
      </c>
      <c r="U45" s="69"/>
      <c r="V45" s="67" t="str">
        <f t="shared" si="10"/>
        <v/>
      </c>
      <c r="W45" s="69"/>
      <c r="X45" s="67" t="str">
        <f t="shared" si="11"/>
        <v/>
      </c>
      <c r="Y45" s="69"/>
      <c r="Z45" s="67" t="str">
        <f t="shared" si="12"/>
        <v/>
      </c>
      <c r="AA45" s="69"/>
      <c r="AB45" s="67" t="str">
        <f t="shared" si="13"/>
        <v/>
      </c>
      <c r="AC45" s="69"/>
      <c r="AD45" s="67" t="str">
        <f t="shared" si="14"/>
        <v/>
      </c>
      <c r="AE45" s="69"/>
      <c r="AF45" s="67" t="str">
        <f t="shared" si="15"/>
        <v/>
      </c>
      <c r="AG45" s="69"/>
      <c r="AH45" s="67" t="str">
        <f t="shared" si="16"/>
        <v/>
      </c>
      <c r="AI45" s="69"/>
      <c r="AJ45" s="67" t="str">
        <f t="shared" si="17"/>
        <v/>
      </c>
      <c r="AK45" s="69"/>
      <c r="AL45" s="67" t="str">
        <f t="shared" si="18"/>
        <v/>
      </c>
      <c r="AM45" s="69"/>
      <c r="AN45" s="67" t="str">
        <f t="shared" si="19"/>
        <v/>
      </c>
      <c r="AO45" s="69"/>
      <c r="AP45" s="67" t="str">
        <f t="shared" si="20"/>
        <v/>
      </c>
      <c r="AQ45" s="69"/>
      <c r="AR45" s="67" t="str">
        <f t="shared" si="21"/>
        <v/>
      </c>
      <c r="AS45" s="69"/>
      <c r="AT45" s="67" t="str">
        <f t="shared" si="22"/>
        <v/>
      </c>
    </row>
    <row r="46" ht="12.0" customHeight="1">
      <c r="A46" s="10"/>
      <c r="B46" s="116" t="s">
        <v>136</v>
      </c>
      <c r="C46" s="18"/>
      <c r="D46" s="119">
        <f>S4</f>
        <v>0.15</v>
      </c>
      <c r="E46" s="10"/>
      <c r="F46" s="65" t="str">
        <f t="shared" si="29"/>
        <v/>
      </c>
      <c r="G46" s="69"/>
      <c r="H46" s="67" t="str">
        <f t="shared" si="3"/>
        <v/>
      </c>
      <c r="I46" s="69"/>
      <c r="J46" s="67" t="str">
        <f t="shared" si="4"/>
        <v/>
      </c>
      <c r="K46" s="69"/>
      <c r="L46" s="67" t="str">
        <f t="shared" si="5"/>
        <v/>
      </c>
      <c r="M46" s="69"/>
      <c r="N46" s="67" t="str">
        <f t="shared" si="6"/>
        <v/>
      </c>
      <c r="O46" s="69"/>
      <c r="P46" s="67" t="str">
        <f t="shared" si="7"/>
        <v/>
      </c>
      <c r="Q46" s="69"/>
      <c r="R46" s="67" t="str">
        <f t="shared" si="8"/>
        <v/>
      </c>
      <c r="S46" s="69"/>
      <c r="T46" s="67" t="str">
        <f t="shared" si="9"/>
        <v/>
      </c>
      <c r="U46" s="69"/>
      <c r="V46" s="67" t="str">
        <f t="shared" si="10"/>
        <v/>
      </c>
      <c r="W46" s="69"/>
      <c r="X46" s="67" t="str">
        <f t="shared" si="11"/>
        <v/>
      </c>
      <c r="Y46" s="69"/>
      <c r="Z46" s="67" t="str">
        <f t="shared" si="12"/>
        <v/>
      </c>
      <c r="AA46" s="69"/>
      <c r="AB46" s="67" t="str">
        <f t="shared" si="13"/>
        <v/>
      </c>
      <c r="AC46" s="69"/>
      <c r="AD46" s="67" t="str">
        <f t="shared" si="14"/>
        <v/>
      </c>
      <c r="AE46" s="69"/>
      <c r="AF46" s="67" t="str">
        <f t="shared" si="15"/>
        <v/>
      </c>
      <c r="AG46" s="69"/>
      <c r="AH46" s="67" t="str">
        <f t="shared" si="16"/>
        <v/>
      </c>
      <c r="AI46" s="69"/>
      <c r="AJ46" s="67" t="str">
        <f t="shared" si="17"/>
        <v/>
      </c>
      <c r="AK46" s="69"/>
      <c r="AL46" s="67" t="str">
        <f t="shared" si="18"/>
        <v/>
      </c>
      <c r="AM46" s="69"/>
      <c r="AN46" s="67" t="str">
        <f t="shared" si="19"/>
        <v/>
      </c>
      <c r="AO46" s="69"/>
      <c r="AP46" s="67" t="str">
        <f t="shared" si="20"/>
        <v/>
      </c>
      <c r="AQ46" s="69"/>
      <c r="AR46" s="67" t="str">
        <f t="shared" si="21"/>
        <v/>
      </c>
      <c r="AS46" s="69"/>
      <c r="AT46" s="67" t="str">
        <f t="shared" si="22"/>
        <v/>
      </c>
    </row>
    <row r="47" ht="12.0" customHeight="1">
      <c r="A47" s="98"/>
      <c r="B47" s="103" t="str">
        <f>'Criterios de evaluación'!A42&amp;"."&amp;'Criterios de evaluación'!B42</f>
        <v>.</v>
      </c>
      <c r="C47" s="120" t="s">
        <v>126</v>
      </c>
      <c r="D47" s="121">
        <f t="shared" ref="D47:E47" si="30">SUM(D40:D46)</f>
        <v>1</v>
      </c>
      <c r="E47" s="122">
        <f t="shared" si="30"/>
        <v>1</v>
      </c>
      <c r="F47" s="65"/>
      <c r="G47" s="69"/>
      <c r="H47" s="67" t="str">
        <f t="shared" si="3"/>
        <v/>
      </c>
      <c r="I47" s="69"/>
      <c r="J47" s="67" t="str">
        <f t="shared" si="4"/>
        <v/>
      </c>
      <c r="K47" s="69"/>
      <c r="L47" s="67" t="str">
        <f t="shared" si="5"/>
        <v/>
      </c>
      <c r="M47" s="69"/>
      <c r="N47" s="67" t="str">
        <f t="shared" si="6"/>
        <v/>
      </c>
      <c r="O47" s="69"/>
      <c r="P47" s="67" t="str">
        <f t="shared" si="7"/>
        <v/>
      </c>
      <c r="Q47" s="69"/>
      <c r="R47" s="67" t="str">
        <f t="shared" si="8"/>
        <v/>
      </c>
      <c r="S47" s="69"/>
      <c r="T47" s="67" t="str">
        <f t="shared" si="9"/>
        <v/>
      </c>
      <c r="U47" s="69"/>
      <c r="V47" s="67" t="str">
        <f t="shared" si="10"/>
        <v/>
      </c>
      <c r="W47" s="69"/>
      <c r="X47" s="67" t="str">
        <f t="shared" si="11"/>
        <v/>
      </c>
      <c r="Y47" s="69"/>
      <c r="Z47" s="67" t="str">
        <f t="shared" si="12"/>
        <v/>
      </c>
      <c r="AA47" s="69"/>
      <c r="AB47" s="67" t="str">
        <f t="shared" si="13"/>
        <v/>
      </c>
      <c r="AC47" s="69"/>
      <c r="AD47" s="67" t="str">
        <f t="shared" si="14"/>
        <v/>
      </c>
      <c r="AE47" s="69"/>
      <c r="AF47" s="67" t="str">
        <f t="shared" si="15"/>
        <v/>
      </c>
      <c r="AG47" s="69"/>
      <c r="AH47" s="67" t="str">
        <f t="shared" si="16"/>
        <v/>
      </c>
      <c r="AI47" s="69"/>
      <c r="AJ47" s="67" t="str">
        <f t="shared" si="17"/>
        <v/>
      </c>
      <c r="AK47" s="69"/>
      <c r="AL47" s="67" t="str">
        <f t="shared" si="18"/>
        <v/>
      </c>
      <c r="AM47" s="69"/>
      <c r="AN47" s="67" t="str">
        <f t="shared" si="19"/>
        <v/>
      </c>
      <c r="AO47" s="69"/>
      <c r="AP47" s="67" t="str">
        <f t="shared" si="20"/>
        <v/>
      </c>
      <c r="AQ47" s="69"/>
      <c r="AR47" s="67" t="str">
        <f t="shared" si="21"/>
        <v/>
      </c>
      <c r="AS47" s="69"/>
      <c r="AT47" s="67" t="str">
        <f t="shared" si="22"/>
        <v/>
      </c>
    </row>
    <row r="48" ht="12.0" customHeight="1">
      <c r="A48" s="40"/>
      <c r="B48" s="103" t="str">
        <f>'Criterios de evaluación'!A43&amp;"."&amp;'Criterios de evaluación'!B43</f>
        <v>.</v>
      </c>
      <c r="C48" s="104"/>
      <c r="D48" s="104"/>
      <c r="E48" s="123"/>
      <c r="F48" s="65" t="str">
        <f t="shared" ref="F48:F105" si="31">IF(C48="","",COUNTIF({G48;I48;K48;M48;O48;Q48;S48;U48;W48;Y48;AA48;AC48;AE48;AG48;AI48;AK48;AM48;AO48;AQ48;AS48},"x"))</f>
        <v/>
      </c>
      <c r="G48" s="69"/>
      <c r="H48" s="67" t="str">
        <f t="shared" si="3"/>
        <v/>
      </c>
      <c r="I48" s="69"/>
      <c r="J48" s="67" t="str">
        <f t="shared" si="4"/>
        <v/>
      </c>
      <c r="K48" s="69"/>
      <c r="L48" s="67" t="str">
        <f t="shared" si="5"/>
        <v/>
      </c>
      <c r="M48" s="69"/>
      <c r="N48" s="67" t="str">
        <f t="shared" si="6"/>
        <v/>
      </c>
      <c r="O48" s="69"/>
      <c r="P48" s="67" t="str">
        <f t="shared" si="7"/>
        <v/>
      </c>
      <c r="Q48" s="69"/>
      <c r="R48" s="67" t="str">
        <f t="shared" si="8"/>
        <v/>
      </c>
      <c r="S48" s="69"/>
      <c r="T48" s="67" t="str">
        <f t="shared" si="9"/>
        <v/>
      </c>
      <c r="U48" s="69"/>
      <c r="V48" s="67" t="str">
        <f t="shared" si="10"/>
        <v/>
      </c>
      <c r="W48" s="69"/>
      <c r="X48" s="67" t="str">
        <f t="shared" si="11"/>
        <v/>
      </c>
      <c r="Y48" s="69"/>
      <c r="Z48" s="67" t="str">
        <f t="shared" si="12"/>
        <v/>
      </c>
      <c r="AA48" s="69"/>
      <c r="AB48" s="67" t="str">
        <f t="shared" si="13"/>
        <v/>
      </c>
      <c r="AC48" s="69"/>
      <c r="AD48" s="67" t="str">
        <f t="shared" si="14"/>
        <v/>
      </c>
      <c r="AE48" s="69"/>
      <c r="AF48" s="67" t="str">
        <f t="shared" si="15"/>
        <v/>
      </c>
      <c r="AG48" s="69"/>
      <c r="AH48" s="67" t="str">
        <f t="shared" si="16"/>
        <v/>
      </c>
      <c r="AI48" s="69"/>
      <c r="AJ48" s="67" t="str">
        <f t="shared" si="17"/>
        <v/>
      </c>
      <c r="AK48" s="69"/>
      <c r="AL48" s="67" t="str">
        <f t="shared" si="18"/>
        <v/>
      </c>
      <c r="AM48" s="69"/>
      <c r="AN48" s="67" t="str">
        <f t="shared" si="19"/>
        <v/>
      </c>
      <c r="AO48" s="69"/>
      <c r="AP48" s="67" t="str">
        <f t="shared" si="20"/>
        <v/>
      </c>
      <c r="AQ48" s="69"/>
      <c r="AR48" s="67" t="str">
        <f t="shared" si="21"/>
        <v/>
      </c>
      <c r="AS48" s="69"/>
      <c r="AT48" s="67" t="str">
        <f t="shared" si="22"/>
        <v/>
      </c>
    </row>
    <row r="49" ht="12.0" customHeight="1">
      <c r="A49" s="40"/>
      <c r="B49" s="103" t="str">
        <f>'Criterios de evaluación'!A44&amp;"."&amp;'Criterios de evaluación'!B44</f>
        <v>.</v>
      </c>
      <c r="C49" s="104"/>
      <c r="D49" s="104"/>
      <c r="E49" s="123"/>
      <c r="F49" s="65" t="str">
        <f t="shared" si="31"/>
        <v/>
      </c>
      <c r="G49" s="69"/>
      <c r="H49" s="67" t="str">
        <f t="shared" si="3"/>
        <v/>
      </c>
      <c r="I49" s="69"/>
      <c r="J49" s="67" t="str">
        <f t="shared" si="4"/>
        <v/>
      </c>
      <c r="K49" s="69"/>
      <c r="L49" s="67" t="str">
        <f t="shared" si="5"/>
        <v/>
      </c>
      <c r="M49" s="69"/>
      <c r="N49" s="67" t="str">
        <f t="shared" si="6"/>
        <v/>
      </c>
      <c r="O49" s="69"/>
      <c r="P49" s="67" t="str">
        <f t="shared" si="7"/>
        <v/>
      </c>
      <c r="Q49" s="69"/>
      <c r="R49" s="67" t="str">
        <f t="shared" si="8"/>
        <v/>
      </c>
      <c r="S49" s="69"/>
      <c r="T49" s="67" t="str">
        <f t="shared" si="9"/>
        <v/>
      </c>
      <c r="U49" s="69"/>
      <c r="V49" s="67" t="str">
        <f t="shared" si="10"/>
        <v/>
      </c>
      <c r="W49" s="69"/>
      <c r="X49" s="67" t="str">
        <f t="shared" si="11"/>
        <v/>
      </c>
      <c r="Y49" s="69"/>
      <c r="Z49" s="67" t="str">
        <f t="shared" si="12"/>
        <v/>
      </c>
      <c r="AA49" s="69"/>
      <c r="AB49" s="67" t="str">
        <f t="shared" si="13"/>
        <v/>
      </c>
      <c r="AC49" s="69"/>
      <c r="AD49" s="67" t="str">
        <f t="shared" si="14"/>
        <v/>
      </c>
      <c r="AE49" s="69"/>
      <c r="AF49" s="67" t="str">
        <f t="shared" si="15"/>
        <v/>
      </c>
      <c r="AG49" s="69"/>
      <c r="AH49" s="67" t="str">
        <f t="shared" si="16"/>
        <v/>
      </c>
      <c r="AI49" s="69"/>
      <c r="AJ49" s="67" t="str">
        <f t="shared" si="17"/>
        <v/>
      </c>
      <c r="AK49" s="69"/>
      <c r="AL49" s="67" t="str">
        <f t="shared" si="18"/>
        <v/>
      </c>
      <c r="AM49" s="69"/>
      <c r="AN49" s="67" t="str">
        <f t="shared" si="19"/>
        <v/>
      </c>
      <c r="AO49" s="69"/>
      <c r="AP49" s="67" t="str">
        <f t="shared" si="20"/>
        <v/>
      </c>
      <c r="AQ49" s="69"/>
      <c r="AR49" s="67" t="str">
        <f t="shared" si="21"/>
        <v/>
      </c>
      <c r="AS49" s="69"/>
      <c r="AT49" s="67" t="str">
        <f t="shared" si="22"/>
        <v/>
      </c>
    </row>
    <row r="50" ht="12.0" customHeight="1">
      <c r="A50" s="40"/>
      <c r="B50" s="103" t="str">
        <f>'Criterios de evaluación'!A45&amp;"."&amp;'Criterios de evaluación'!B45</f>
        <v>.</v>
      </c>
      <c r="C50" s="104"/>
      <c r="D50" s="104"/>
      <c r="E50" s="123"/>
      <c r="F50" s="65" t="str">
        <f t="shared" si="31"/>
        <v/>
      </c>
      <c r="G50" s="69"/>
      <c r="H50" s="67" t="str">
        <f t="shared" si="3"/>
        <v/>
      </c>
      <c r="I50" s="69"/>
      <c r="J50" s="67" t="str">
        <f t="shared" si="4"/>
        <v/>
      </c>
      <c r="K50" s="69"/>
      <c r="L50" s="67" t="str">
        <f t="shared" si="5"/>
        <v/>
      </c>
      <c r="M50" s="69"/>
      <c r="N50" s="67" t="str">
        <f t="shared" si="6"/>
        <v/>
      </c>
      <c r="O50" s="69"/>
      <c r="P50" s="67" t="str">
        <f t="shared" si="7"/>
        <v/>
      </c>
      <c r="Q50" s="69"/>
      <c r="R50" s="67" t="str">
        <f t="shared" si="8"/>
        <v/>
      </c>
      <c r="S50" s="69"/>
      <c r="T50" s="67" t="str">
        <f t="shared" si="9"/>
        <v/>
      </c>
      <c r="U50" s="69"/>
      <c r="V50" s="67" t="str">
        <f t="shared" si="10"/>
        <v/>
      </c>
      <c r="W50" s="69"/>
      <c r="X50" s="67" t="str">
        <f t="shared" si="11"/>
        <v/>
      </c>
      <c r="Y50" s="69"/>
      <c r="Z50" s="67" t="str">
        <f t="shared" si="12"/>
        <v/>
      </c>
      <c r="AA50" s="69"/>
      <c r="AB50" s="67" t="str">
        <f t="shared" si="13"/>
        <v/>
      </c>
      <c r="AC50" s="69"/>
      <c r="AD50" s="67" t="str">
        <f t="shared" si="14"/>
        <v/>
      </c>
      <c r="AE50" s="69"/>
      <c r="AF50" s="67" t="str">
        <f t="shared" si="15"/>
        <v/>
      </c>
      <c r="AG50" s="69"/>
      <c r="AH50" s="67" t="str">
        <f t="shared" si="16"/>
        <v/>
      </c>
      <c r="AI50" s="69"/>
      <c r="AJ50" s="67" t="str">
        <f t="shared" si="17"/>
        <v/>
      </c>
      <c r="AK50" s="69"/>
      <c r="AL50" s="67" t="str">
        <f t="shared" si="18"/>
        <v/>
      </c>
      <c r="AM50" s="69"/>
      <c r="AN50" s="67" t="str">
        <f t="shared" si="19"/>
        <v/>
      </c>
      <c r="AO50" s="69"/>
      <c r="AP50" s="67" t="str">
        <f t="shared" si="20"/>
        <v/>
      </c>
      <c r="AQ50" s="69"/>
      <c r="AR50" s="67" t="str">
        <f t="shared" si="21"/>
        <v/>
      </c>
      <c r="AS50" s="69"/>
      <c r="AT50" s="67" t="str">
        <f t="shared" si="22"/>
        <v/>
      </c>
    </row>
    <row r="51" ht="12.0" customHeight="1">
      <c r="A51" s="40"/>
      <c r="B51" s="103" t="str">
        <f>'Criterios de evaluación'!A46&amp;"."&amp;'Criterios de evaluación'!B46</f>
        <v>.</v>
      </c>
      <c r="C51" s="104"/>
      <c r="D51" s="104"/>
      <c r="E51" s="123"/>
      <c r="F51" s="65" t="str">
        <f t="shared" si="31"/>
        <v/>
      </c>
      <c r="G51" s="69"/>
      <c r="H51" s="67" t="str">
        <f t="shared" si="3"/>
        <v/>
      </c>
      <c r="I51" s="69"/>
      <c r="J51" s="67" t="str">
        <f t="shared" si="4"/>
        <v/>
      </c>
      <c r="K51" s="69"/>
      <c r="L51" s="67" t="str">
        <f t="shared" si="5"/>
        <v/>
      </c>
      <c r="M51" s="69"/>
      <c r="N51" s="67" t="str">
        <f t="shared" si="6"/>
        <v/>
      </c>
      <c r="O51" s="69"/>
      <c r="P51" s="67" t="str">
        <f t="shared" si="7"/>
        <v/>
      </c>
      <c r="Q51" s="69"/>
      <c r="R51" s="67" t="str">
        <f t="shared" si="8"/>
        <v/>
      </c>
      <c r="S51" s="69"/>
      <c r="T51" s="67" t="str">
        <f t="shared" si="9"/>
        <v/>
      </c>
      <c r="U51" s="69"/>
      <c r="V51" s="67" t="str">
        <f t="shared" si="10"/>
        <v/>
      </c>
      <c r="W51" s="69"/>
      <c r="X51" s="67" t="str">
        <f t="shared" si="11"/>
        <v/>
      </c>
      <c r="Y51" s="69"/>
      <c r="Z51" s="67" t="str">
        <f t="shared" si="12"/>
        <v/>
      </c>
      <c r="AA51" s="69"/>
      <c r="AB51" s="67" t="str">
        <f t="shared" si="13"/>
        <v/>
      </c>
      <c r="AC51" s="69"/>
      <c r="AD51" s="67" t="str">
        <f t="shared" si="14"/>
        <v/>
      </c>
      <c r="AE51" s="69"/>
      <c r="AF51" s="67" t="str">
        <f t="shared" si="15"/>
        <v/>
      </c>
      <c r="AG51" s="69"/>
      <c r="AH51" s="67" t="str">
        <f t="shared" si="16"/>
        <v/>
      </c>
      <c r="AI51" s="69"/>
      <c r="AJ51" s="67" t="str">
        <f t="shared" si="17"/>
        <v/>
      </c>
      <c r="AK51" s="69"/>
      <c r="AL51" s="67" t="str">
        <f t="shared" si="18"/>
        <v/>
      </c>
      <c r="AM51" s="69"/>
      <c r="AN51" s="67" t="str">
        <f t="shared" si="19"/>
        <v/>
      </c>
      <c r="AO51" s="69"/>
      <c r="AP51" s="67" t="str">
        <f t="shared" si="20"/>
        <v/>
      </c>
      <c r="AQ51" s="69"/>
      <c r="AR51" s="67" t="str">
        <f t="shared" si="21"/>
        <v/>
      </c>
      <c r="AS51" s="69"/>
      <c r="AT51" s="67" t="str">
        <f t="shared" si="22"/>
        <v/>
      </c>
    </row>
    <row r="52" ht="12.0" customHeight="1">
      <c r="A52" s="40"/>
      <c r="B52" s="103" t="str">
        <f>'Criterios de evaluación'!A47&amp;"."&amp;'Criterios de evaluación'!B47</f>
        <v>.</v>
      </c>
      <c r="C52" s="104" t="str">
        <f>'Criterios de evaluación'!C47</f>
        <v/>
      </c>
      <c r="D52" s="104"/>
      <c r="E52" s="123"/>
      <c r="F52" s="65" t="str">
        <f t="shared" si="31"/>
        <v/>
      </c>
      <c r="G52" s="69"/>
      <c r="H52" s="67" t="str">
        <f t="shared" si="3"/>
        <v/>
      </c>
      <c r="I52" s="69"/>
      <c r="J52" s="67" t="str">
        <f t="shared" si="4"/>
        <v/>
      </c>
      <c r="K52" s="69"/>
      <c r="L52" s="67" t="str">
        <f t="shared" si="5"/>
        <v/>
      </c>
      <c r="M52" s="69"/>
      <c r="N52" s="67" t="str">
        <f t="shared" si="6"/>
        <v/>
      </c>
      <c r="O52" s="69"/>
      <c r="P52" s="67" t="str">
        <f t="shared" si="7"/>
        <v/>
      </c>
      <c r="Q52" s="69"/>
      <c r="R52" s="67" t="str">
        <f t="shared" si="8"/>
        <v/>
      </c>
      <c r="S52" s="69"/>
      <c r="T52" s="67" t="str">
        <f t="shared" si="9"/>
        <v/>
      </c>
      <c r="U52" s="69"/>
      <c r="V52" s="67" t="str">
        <f t="shared" si="10"/>
        <v/>
      </c>
      <c r="W52" s="69"/>
      <c r="X52" s="67" t="str">
        <f t="shared" si="11"/>
        <v/>
      </c>
      <c r="Y52" s="69"/>
      <c r="Z52" s="67" t="str">
        <f t="shared" si="12"/>
        <v/>
      </c>
      <c r="AA52" s="69"/>
      <c r="AB52" s="67" t="str">
        <f t="shared" si="13"/>
        <v/>
      </c>
      <c r="AC52" s="69"/>
      <c r="AD52" s="67" t="str">
        <f t="shared" si="14"/>
        <v/>
      </c>
      <c r="AE52" s="69"/>
      <c r="AF52" s="67" t="str">
        <f t="shared" si="15"/>
        <v/>
      </c>
      <c r="AG52" s="69"/>
      <c r="AH52" s="67" t="str">
        <f t="shared" si="16"/>
        <v/>
      </c>
      <c r="AI52" s="69"/>
      <c r="AJ52" s="67" t="str">
        <f t="shared" si="17"/>
        <v/>
      </c>
      <c r="AK52" s="69"/>
      <c r="AL52" s="67" t="str">
        <f t="shared" si="18"/>
        <v/>
      </c>
      <c r="AM52" s="69"/>
      <c r="AN52" s="67" t="str">
        <f t="shared" si="19"/>
        <v/>
      </c>
      <c r="AO52" s="69"/>
      <c r="AP52" s="67" t="str">
        <f t="shared" si="20"/>
        <v/>
      </c>
      <c r="AQ52" s="69"/>
      <c r="AR52" s="67" t="str">
        <f t="shared" si="21"/>
        <v/>
      </c>
      <c r="AS52" s="69"/>
      <c r="AT52" s="67" t="str">
        <f t="shared" si="22"/>
        <v/>
      </c>
    </row>
    <row r="53" ht="12.0" customHeight="1">
      <c r="A53" s="40"/>
      <c r="B53" s="103" t="str">
        <f>'Criterios de evaluación'!A48&amp;"."&amp;'Criterios de evaluación'!B48</f>
        <v>.</v>
      </c>
      <c r="C53" s="104" t="str">
        <f>'Criterios de evaluación'!C48</f>
        <v/>
      </c>
      <c r="D53" s="104"/>
      <c r="E53" s="123"/>
      <c r="F53" s="65" t="str">
        <f t="shared" si="31"/>
        <v/>
      </c>
      <c r="G53" s="69"/>
      <c r="H53" s="67" t="str">
        <f t="shared" si="3"/>
        <v/>
      </c>
      <c r="I53" s="69"/>
      <c r="J53" s="67" t="str">
        <f t="shared" si="4"/>
        <v/>
      </c>
      <c r="K53" s="69"/>
      <c r="L53" s="67" t="str">
        <f t="shared" si="5"/>
        <v/>
      </c>
      <c r="M53" s="69"/>
      <c r="N53" s="67" t="str">
        <f t="shared" si="6"/>
        <v/>
      </c>
      <c r="O53" s="69"/>
      <c r="P53" s="67" t="str">
        <f t="shared" si="7"/>
        <v/>
      </c>
      <c r="Q53" s="69"/>
      <c r="R53" s="67" t="str">
        <f t="shared" si="8"/>
        <v/>
      </c>
      <c r="S53" s="69"/>
      <c r="T53" s="67" t="str">
        <f t="shared" si="9"/>
        <v/>
      </c>
      <c r="U53" s="69"/>
      <c r="V53" s="67" t="str">
        <f t="shared" si="10"/>
        <v/>
      </c>
      <c r="W53" s="69"/>
      <c r="X53" s="67" t="str">
        <f t="shared" si="11"/>
        <v/>
      </c>
      <c r="Y53" s="69"/>
      <c r="Z53" s="67" t="str">
        <f t="shared" si="12"/>
        <v/>
      </c>
      <c r="AA53" s="69"/>
      <c r="AB53" s="67" t="str">
        <f t="shared" si="13"/>
        <v/>
      </c>
      <c r="AC53" s="69"/>
      <c r="AD53" s="67" t="str">
        <f t="shared" si="14"/>
        <v/>
      </c>
      <c r="AE53" s="69"/>
      <c r="AF53" s="67" t="str">
        <f t="shared" si="15"/>
        <v/>
      </c>
      <c r="AG53" s="69"/>
      <c r="AH53" s="67" t="str">
        <f t="shared" si="16"/>
        <v/>
      </c>
      <c r="AI53" s="69"/>
      <c r="AJ53" s="67" t="str">
        <f t="shared" si="17"/>
        <v/>
      </c>
      <c r="AK53" s="69"/>
      <c r="AL53" s="67" t="str">
        <f t="shared" si="18"/>
        <v/>
      </c>
      <c r="AM53" s="69"/>
      <c r="AN53" s="67" t="str">
        <f t="shared" si="19"/>
        <v/>
      </c>
      <c r="AO53" s="69"/>
      <c r="AP53" s="67" t="str">
        <f t="shared" si="20"/>
        <v/>
      </c>
      <c r="AQ53" s="69"/>
      <c r="AR53" s="67" t="str">
        <f t="shared" si="21"/>
        <v/>
      </c>
      <c r="AS53" s="69"/>
      <c r="AT53" s="67" t="str">
        <f t="shared" si="22"/>
        <v/>
      </c>
    </row>
    <row r="54" ht="12.0" customHeight="1">
      <c r="A54" s="40"/>
      <c r="B54" s="103" t="str">
        <f>'Criterios de evaluación'!A49&amp;"."&amp;'Criterios de evaluación'!B49</f>
        <v>.</v>
      </c>
      <c r="C54" s="104" t="str">
        <f>'Criterios de evaluación'!C49</f>
        <v/>
      </c>
      <c r="D54" s="104"/>
      <c r="E54" s="123"/>
      <c r="F54" s="65" t="str">
        <f t="shared" si="31"/>
        <v/>
      </c>
      <c r="G54" s="69"/>
      <c r="H54" s="67" t="str">
        <f t="shared" si="3"/>
        <v/>
      </c>
      <c r="I54" s="69"/>
      <c r="J54" s="67" t="str">
        <f t="shared" si="4"/>
        <v/>
      </c>
      <c r="K54" s="69"/>
      <c r="L54" s="67" t="str">
        <f t="shared" si="5"/>
        <v/>
      </c>
      <c r="M54" s="69"/>
      <c r="N54" s="67" t="str">
        <f t="shared" si="6"/>
        <v/>
      </c>
      <c r="O54" s="69"/>
      <c r="P54" s="67" t="str">
        <f t="shared" si="7"/>
        <v/>
      </c>
      <c r="Q54" s="69"/>
      <c r="R54" s="67" t="str">
        <f t="shared" si="8"/>
        <v/>
      </c>
      <c r="S54" s="69"/>
      <c r="T54" s="67" t="str">
        <f t="shared" si="9"/>
        <v/>
      </c>
      <c r="U54" s="69"/>
      <c r="V54" s="67" t="str">
        <f t="shared" si="10"/>
        <v/>
      </c>
      <c r="W54" s="69"/>
      <c r="X54" s="67" t="str">
        <f t="shared" si="11"/>
        <v/>
      </c>
      <c r="Y54" s="69"/>
      <c r="Z54" s="67" t="str">
        <f t="shared" si="12"/>
        <v/>
      </c>
      <c r="AA54" s="69"/>
      <c r="AB54" s="67" t="str">
        <f t="shared" si="13"/>
        <v/>
      </c>
      <c r="AC54" s="69"/>
      <c r="AD54" s="67" t="str">
        <f t="shared" si="14"/>
        <v/>
      </c>
      <c r="AE54" s="69"/>
      <c r="AF54" s="67" t="str">
        <f t="shared" si="15"/>
        <v/>
      </c>
      <c r="AG54" s="69"/>
      <c r="AH54" s="67" t="str">
        <f t="shared" si="16"/>
        <v/>
      </c>
      <c r="AI54" s="69"/>
      <c r="AJ54" s="67" t="str">
        <f t="shared" si="17"/>
        <v/>
      </c>
      <c r="AK54" s="69"/>
      <c r="AL54" s="67" t="str">
        <f t="shared" si="18"/>
        <v/>
      </c>
      <c r="AM54" s="69"/>
      <c r="AN54" s="67" t="str">
        <f t="shared" si="19"/>
        <v/>
      </c>
      <c r="AO54" s="69"/>
      <c r="AP54" s="67" t="str">
        <f t="shared" si="20"/>
        <v/>
      </c>
      <c r="AQ54" s="69"/>
      <c r="AR54" s="67" t="str">
        <f t="shared" si="21"/>
        <v/>
      </c>
      <c r="AS54" s="69"/>
      <c r="AT54" s="67" t="str">
        <f t="shared" si="22"/>
        <v/>
      </c>
    </row>
    <row r="55" ht="12.0" customHeight="1">
      <c r="A55" s="40"/>
      <c r="B55" s="103" t="str">
        <f>'Criterios de evaluación'!A50&amp;"."&amp;'Criterios de evaluación'!B50</f>
        <v>.</v>
      </c>
      <c r="C55" s="104" t="str">
        <f>'Criterios de evaluación'!C50</f>
        <v/>
      </c>
      <c r="D55" s="104"/>
      <c r="E55" s="123"/>
      <c r="F55" s="65" t="str">
        <f t="shared" si="31"/>
        <v/>
      </c>
      <c r="G55" s="69"/>
      <c r="H55" s="67" t="str">
        <f t="shared" si="3"/>
        <v/>
      </c>
      <c r="I55" s="69"/>
      <c r="J55" s="67" t="str">
        <f t="shared" si="4"/>
        <v/>
      </c>
      <c r="K55" s="69"/>
      <c r="L55" s="67" t="str">
        <f t="shared" si="5"/>
        <v/>
      </c>
      <c r="M55" s="69"/>
      <c r="N55" s="67" t="str">
        <f t="shared" si="6"/>
        <v/>
      </c>
      <c r="O55" s="69"/>
      <c r="P55" s="67" t="str">
        <f t="shared" si="7"/>
        <v/>
      </c>
      <c r="Q55" s="69"/>
      <c r="R55" s="67" t="str">
        <f t="shared" si="8"/>
        <v/>
      </c>
      <c r="S55" s="69"/>
      <c r="T55" s="67" t="str">
        <f t="shared" si="9"/>
        <v/>
      </c>
      <c r="U55" s="69"/>
      <c r="V55" s="67" t="str">
        <f t="shared" si="10"/>
        <v/>
      </c>
      <c r="W55" s="69"/>
      <c r="X55" s="67" t="str">
        <f t="shared" si="11"/>
        <v/>
      </c>
      <c r="Y55" s="69"/>
      <c r="Z55" s="67" t="str">
        <f t="shared" si="12"/>
        <v/>
      </c>
      <c r="AA55" s="69"/>
      <c r="AB55" s="67" t="str">
        <f t="shared" si="13"/>
        <v/>
      </c>
      <c r="AC55" s="69"/>
      <c r="AD55" s="67" t="str">
        <f t="shared" si="14"/>
        <v/>
      </c>
      <c r="AE55" s="69"/>
      <c r="AF55" s="67" t="str">
        <f t="shared" si="15"/>
        <v/>
      </c>
      <c r="AG55" s="69"/>
      <c r="AH55" s="67" t="str">
        <f t="shared" si="16"/>
        <v/>
      </c>
      <c r="AI55" s="69"/>
      <c r="AJ55" s="67" t="str">
        <f t="shared" si="17"/>
        <v/>
      </c>
      <c r="AK55" s="69"/>
      <c r="AL55" s="67" t="str">
        <f t="shared" si="18"/>
        <v/>
      </c>
      <c r="AM55" s="69"/>
      <c r="AN55" s="67" t="str">
        <f t="shared" si="19"/>
        <v/>
      </c>
      <c r="AO55" s="69"/>
      <c r="AP55" s="67" t="str">
        <f t="shared" si="20"/>
        <v/>
      </c>
      <c r="AQ55" s="69"/>
      <c r="AR55" s="67" t="str">
        <f t="shared" si="21"/>
        <v/>
      </c>
      <c r="AS55" s="69"/>
      <c r="AT55" s="67" t="str">
        <f t="shared" si="22"/>
        <v/>
      </c>
    </row>
    <row r="56" ht="12.0" customHeight="1">
      <c r="A56" s="40"/>
      <c r="B56" s="103" t="str">
        <f>'Criterios de evaluación'!A51&amp;"."&amp;'Criterios de evaluación'!B51</f>
        <v>.</v>
      </c>
      <c r="C56" s="104" t="str">
        <f>'Criterios de evaluación'!C51</f>
        <v/>
      </c>
      <c r="D56" s="104"/>
      <c r="E56" s="123"/>
      <c r="F56" s="65" t="str">
        <f t="shared" si="31"/>
        <v/>
      </c>
      <c r="G56" s="69"/>
      <c r="H56" s="67" t="str">
        <f t="shared" si="3"/>
        <v/>
      </c>
      <c r="I56" s="69"/>
      <c r="J56" s="67" t="str">
        <f t="shared" si="4"/>
        <v/>
      </c>
      <c r="K56" s="69"/>
      <c r="L56" s="67" t="str">
        <f t="shared" si="5"/>
        <v/>
      </c>
      <c r="M56" s="69"/>
      <c r="N56" s="67" t="str">
        <f t="shared" si="6"/>
        <v/>
      </c>
      <c r="O56" s="69"/>
      <c r="P56" s="67" t="str">
        <f t="shared" si="7"/>
        <v/>
      </c>
      <c r="Q56" s="69"/>
      <c r="R56" s="67" t="str">
        <f t="shared" si="8"/>
        <v/>
      </c>
      <c r="S56" s="69"/>
      <c r="T56" s="67" t="str">
        <f t="shared" si="9"/>
        <v/>
      </c>
      <c r="U56" s="69"/>
      <c r="V56" s="67" t="str">
        <f t="shared" si="10"/>
        <v/>
      </c>
      <c r="W56" s="69"/>
      <c r="X56" s="67" t="str">
        <f t="shared" si="11"/>
        <v/>
      </c>
      <c r="Y56" s="69"/>
      <c r="Z56" s="67" t="str">
        <f t="shared" si="12"/>
        <v/>
      </c>
      <c r="AA56" s="69"/>
      <c r="AB56" s="67" t="str">
        <f t="shared" si="13"/>
        <v/>
      </c>
      <c r="AC56" s="69"/>
      <c r="AD56" s="67" t="str">
        <f t="shared" si="14"/>
        <v/>
      </c>
      <c r="AE56" s="69"/>
      <c r="AF56" s="67" t="str">
        <f t="shared" si="15"/>
        <v/>
      </c>
      <c r="AG56" s="69"/>
      <c r="AH56" s="67" t="str">
        <f t="shared" si="16"/>
        <v/>
      </c>
      <c r="AI56" s="69"/>
      <c r="AJ56" s="67" t="str">
        <f t="shared" si="17"/>
        <v/>
      </c>
      <c r="AK56" s="69"/>
      <c r="AL56" s="67" t="str">
        <f t="shared" si="18"/>
        <v/>
      </c>
      <c r="AM56" s="69"/>
      <c r="AN56" s="67" t="str">
        <f t="shared" si="19"/>
        <v/>
      </c>
      <c r="AO56" s="69"/>
      <c r="AP56" s="67" t="str">
        <f t="shared" si="20"/>
        <v/>
      </c>
      <c r="AQ56" s="69"/>
      <c r="AR56" s="67" t="str">
        <f t="shared" si="21"/>
        <v/>
      </c>
      <c r="AS56" s="69"/>
      <c r="AT56" s="67" t="str">
        <f t="shared" si="22"/>
        <v/>
      </c>
    </row>
    <row r="57" ht="12.0" customHeight="1">
      <c r="A57" s="40"/>
      <c r="B57" s="103" t="str">
        <f>'Criterios de evaluación'!A52&amp;"."&amp;'Criterios de evaluación'!B52</f>
        <v>.</v>
      </c>
      <c r="C57" s="104" t="str">
        <f>'Criterios de evaluación'!C52</f>
        <v/>
      </c>
      <c r="D57" s="104"/>
      <c r="E57" s="123"/>
      <c r="F57" s="65" t="str">
        <f t="shared" si="31"/>
        <v/>
      </c>
      <c r="G57" s="69"/>
      <c r="H57" s="67" t="str">
        <f t="shared" si="3"/>
        <v/>
      </c>
      <c r="I57" s="69"/>
      <c r="J57" s="67" t="str">
        <f t="shared" si="4"/>
        <v/>
      </c>
      <c r="K57" s="69"/>
      <c r="L57" s="67" t="str">
        <f t="shared" si="5"/>
        <v/>
      </c>
      <c r="M57" s="69"/>
      <c r="N57" s="67" t="str">
        <f t="shared" si="6"/>
        <v/>
      </c>
      <c r="O57" s="69"/>
      <c r="P57" s="67" t="str">
        <f t="shared" si="7"/>
        <v/>
      </c>
      <c r="Q57" s="69"/>
      <c r="R57" s="67" t="str">
        <f t="shared" si="8"/>
        <v/>
      </c>
      <c r="S57" s="69"/>
      <c r="T57" s="67" t="str">
        <f t="shared" si="9"/>
        <v/>
      </c>
      <c r="U57" s="69"/>
      <c r="V57" s="67" t="str">
        <f t="shared" si="10"/>
        <v/>
      </c>
      <c r="W57" s="69"/>
      <c r="X57" s="67" t="str">
        <f t="shared" si="11"/>
        <v/>
      </c>
      <c r="Y57" s="69"/>
      <c r="Z57" s="67" t="str">
        <f t="shared" si="12"/>
        <v/>
      </c>
      <c r="AA57" s="69"/>
      <c r="AB57" s="67" t="str">
        <f t="shared" si="13"/>
        <v/>
      </c>
      <c r="AC57" s="69"/>
      <c r="AD57" s="67" t="str">
        <f t="shared" si="14"/>
        <v/>
      </c>
      <c r="AE57" s="69"/>
      <c r="AF57" s="67" t="str">
        <f t="shared" si="15"/>
        <v/>
      </c>
      <c r="AG57" s="69"/>
      <c r="AH57" s="67" t="str">
        <f t="shared" si="16"/>
        <v/>
      </c>
      <c r="AI57" s="69"/>
      <c r="AJ57" s="67" t="str">
        <f t="shared" si="17"/>
        <v/>
      </c>
      <c r="AK57" s="69"/>
      <c r="AL57" s="67" t="str">
        <f t="shared" si="18"/>
        <v/>
      </c>
      <c r="AM57" s="69"/>
      <c r="AN57" s="67" t="str">
        <f t="shared" si="19"/>
        <v/>
      </c>
      <c r="AO57" s="69"/>
      <c r="AP57" s="67" t="str">
        <f t="shared" si="20"/>
        <v/>
      </c>
      <c r="AQ57" s="69"/>
      <c r="AR57" s="67" t="str">
        <f t="shared" si="21"/>
        <v/>
      </c>
      <c r="AS57" s="69"/>
      <c r="AT57" s="67" t="str">
        <f t="shared" si="22"/>
        <v/>
      </c>
    </row>
    <row r="58" ht="12.0" customHeight="1">
      <c r="A58" s="40"/>
      <c r="B58" s="103" t="str">
        <f>'Criterios de evaluación'!A53&amp;"."&amp;'Criterios de evaluación'!B53</f>
        <v>.</v>
      </c>
      <c r="C58" s="104" t="str">
        <f>'Criterios de evaluación'!C53</f>
        <v/>
      </c>
      <c r="D58" s="104"/>
      <c r="E58" s="123"/>
      <c r="F58" s="65" t="str">
        <f t="shared" si="31"/>
        <v/>
      </c>
      <c r="G58" s="69"/>
      <c r="H58" s="67" t="str">
        <f t="shared" si="3"/>
        <v/>
      </c>
      <c r="I58" s="69"/>
      <c r="J58" s="67" t="str">
        <f t="shared" si="4"/>
        <v/>
      </c>
      <c r="K58" s="69"/>
      <c r="L58" s="67" t="str">
        <f t="shared" si="5"/>
        <v/>
      </c>
      <c r="M58" s="69"/>
      <c r="N58" s="67" t="str">
        <f t="shared" si="6"/>
        <v/>
      </c>
      <c r="O58" s="69"/>
      <c r="P58" s="67" t="str">
        <f t="shared" si="7"/>
        <v/>
      </c>
      <c r="Q58" s="69"/>
      <c r="R58" s="67" t="str">
        <f t="shared" si="8"/>
        <v/>
      </c>
      <c r="S58" s="69"/>
      <c r="T58" s="67" t="str">
        <f t="shared" si="9"/>
        <v/>
      </c>
      <c r="U58" s="69"/>
      <c r="V58" s="67" t="str">
        <f t="shared" si="10"/>
        <v/>
      </c>
      <c r="W58" s="69"/>
      <c r="X58" s="67" t="str">
        <f t="shared" si="11"/>
        <v/>
      </c>
      <c r="Y58" s="69"/>
      <c r="Z58" s="67" t="str">
        <f t="shared" si="12"/>
        <v/>
      </c>
      <c r="AA58" s="69"/>
      <c r="AB58" s="67" t="str">
        <f t="shared" si="13"/>
        <v/>
      </c>
      <c r="AC58" s="69"/>
      <c r="AD58" s="67" t="str">
        <f t="shared" si="14"/>
        <v/>
      </c>
      <c r="AE58" s="69"/>
      <c r="AF58" s="67" t="str">
        <f t="shared" si="15"/>
        <v/>
      </c>
      <c r="AG58" s="69"/>
      <c r="AH58" s="67" t="str">
        <f t="shared" si="16"/>
        <v/>
      </c>
      <c r="AI58" s="69"/>
      <c r="AJ58" s="67" t="str">
        <f t="shared" si="17"/>
        <v/>
      </c>
      <c r="AK58" s="69"/>
      <c r="AL58" s="67" t="str">
        <f t="shared" si="18"/>
        <v/>
      </c>
      <c r="AM58" s="69"/>
      <c r="AN58" s="67" t="str">
        <f t="shared" si="19"/>
        <v/>
      </c>
      <c r="AO58" s="69"/>
      <c r="AP58" s="67" t="str">
        <f t="shared" si="20"/>
        <v/>
      </c>
      <c r="AQ58" s="69"/>
      <c r="AR58" s="67" t="str">
        <f t="shared" si="21"/>
        <v/>
      </c>
      <c r="AS58" s="69"/>
      <c r="AT58" s="67" t="str">
        <f t="shared" si="22"/>
        <v/>
      </c>
    </row>
    <row r="59" ht="12.0" customHeight="1">
      <c r="A59" s="40"/>
      <c r="B59" s="103" t="str">
        <f>'Criterios de evaluación'!A54&amp;"."&amp;'Criterios de evaluación'!B54</f>
        <v>.</v>
      </c>
      <c r="C59" s="104" t="str">
        <f>'Criterios de evaluación'!C54</f>
        <v/>
      </c>
      <c r="D59" s="104"/>
      <c r="E59" s="123"/>
      <c r="F59" s="65" t="str">
        <f t="shared" si="31"/>
        <v/>
      </c>
      <c r="G59" s="69"/>
      <c r="H59" s="67" t="str">
        <f t="shared" si="3"/>
        <v/>
      </c>
      <c r="I59" s="69"/>
      <c r="J59" s="67" t="str">
        <f t="shared" si="4"/>
        <v/>
      </c>
      <c r="K59" s="69"/>
      <c r="L59" s="67" t="str">
        <f t="shared" si="5"/>
        <v/>
      </c>
      <c r="M59" s="69"/>
      <c r="N59" s="67" t="str">
        <f t="shared" si="6"/>
        <v/>
      </c>
      <c r="O59" s="69"/>
      <c r="P59" s="67" t="str">
        <f t="shared" si="7"/>
        <v/>
      </c>
      <c r="Q59" s="69"/>
      <c r="R59" s="67" t="str">
        <f t="shared" si="8"/>
        <v/>
      </c>
      <c r="S59" s="69"/>
      <c r="T59" s="67" t="str">
        <f t="shared" si="9"/>
        <v/>
      </c>
      <c r="U59" s="69"/>
      <c r="V59" s="67" t="str">
        <f t="shared" si="10"/>
        <v/>
      </c>
      <c r="W59" s="69"/>
      <c r="X59" s="67" t="str">
        <f t="shared" si="11"/>
        <v/>
      </c>
      <c r="Y59" s="69"/>
      <c r="Z59" s="67" t="str">
        <f t="shared" si="12"/>
        <v/>
      </c>
      <c r="AA59" s="69"/>
      <c r="AB59" s="67" t="str">
        <f t="shared" si="13"/>
        <v/>
      </c>
      <c r="AC59" s="69"/>
      <c r="AD59" s="67" t="str">
        <f t="shared" si="14"/>
        <v/>
      </c>
      <c r="AE59" s="69"/>
      <c r="AF59" s="67" t="str">
        <f t="shared" si="15"/>
        <v/>
      </c>
      <c r="AG59" s="69"/>
      <c r="AH59" s="67" t="str">
        <f t="shared" si="16"/>
        <v/>
      </c>
      <c r="AI59" s="69"/>
      <c r="AJ59" s="67" t="str">
        <f t="shared" si="17"/>
        <v/>
      </c>
      <c r="AK59" s="69"/>
      <c r="AL59" s="67" t="str">
        <f t="shared" si="18"/>
        <v/>
      </c>
      <c r="AM59" s="69"/>
      <c r="AN59" s="67" t="str">
        <f t="shared" si="19"/>
        <v/>
      </c>
      <c r="AO59" s="69"/>
      <c r="AP59" s="67" t="str">
        <f t="shared" si="20"/>
        <v/>
      </c>
      <c r="AQ59" s="69"/>
      <c r="AR59" s="67" t="str">
        <f t="shared" si="21"/>
        <v/>
      </c>
      <c r="AS59" s="69"/>
      <c r="AT59" s="67" t="str">
        <f t="shared" si="22"/>
        <v/>
      </c>
    </row>
    <row r="60" ht="12.0" customHeight="1">
      <c r="A60" s="40"/>
      <c r="B60" s="103" t="str">
        <f>'Criterios de evaluación'!A55&amp;"."&amp;'Criterios de evaluación'!B55</f>
        <v>.</v>
      </c>
      <c r="C60" s="104" t="str">
        <f>'Criterios de evaluación'!C55</f>
        <v/>
      </c>
      <c r="D60" s="104"/>
      <c r="E60" s="123"/>
      <c r="F60" s="65" t="str">
        <f t="shared" si="31"/>
        <v/>
      </c>
      <c r="G60" s="69"/>
      <c r="H60" s="67" t="str">
        <f t="shared" si="3"/>
        <v/>
      </c>
      <c r="I60" s="69"/>
      <c r="J60" s="67" t="str">
        <f t="shared" si="4"/>
        <v/>
      </c>
      <c r="K60" s="69"/>
      <c r="L60" s="67" t="str">
        <f t="shared" si="5"/>
        <v/>
      </c>
      <c r="M60" s="69"/>
      <c r="N60" s="67" t="str">
        <f t="shared" si="6"/>
        <v/>
      </c>
      <c r="O60" s="69"/>
      <c r="P60" s="67" t="str">
        <f t="shared" si="7"/>
        <v/>
      </c>
      <c r="Q60" s="69"/>
      <c r="R60" s="67" t="str">
        <f t="shared" si="8"/>
        <v/>
      </c>
      <c r="S60" s="69"/>
      <c r="T60" s="67" t="str">
        <f t="shared" si="9"/>
        <v/>
      </c>
      <c r="U60" s="69"/>
      <c r="V60" s="67" t="str">
        <f t="shared" si="10"/>
        <v/>
      </c>
      <c r="W60" s="69"/>
      <c r="X60" s="67" t="str">
        <f t="shared" si="11"/>
        <v/>
      </c>
      <c r="Y60" s="69"/>
      <c r="Z60" s="67" t="str">
        <f t="shared" si="12"/>
        <v/>
      </c>
      <c r="AA60" s="69"/>
      <c r="AB60" s="67" t="str">
        <f t="shared" si="13"/>
        <v/>
      </c>
      <c r="AC60" s="69"/>
      <c r="AD60" s="67" t="str">
        <f t="shared" si="14"/>
        <v/>
      </c>
      <c r="AE60" s="69"/>
      <c r="AF60" s="67" t="str">
        <f t="shared" si="15"/>
        <v/>
      </c>
      <c r="AG60" s="69"/>
      <c r="AH60" s="67" t="str">
        <f t="shared" si="16"/>
        <v/>
      </c>
      <c r="AI60" s="69"/>
      <c r="AJ60" s="67" t="str">
        <f t="shared" si="17"/>
        <v/>
      </c>
      <c r="AK60" s="69"/>
      <c r="AL60" s="67" t="str">
        <f t="shared" si="18"/>
        <v/>
      </c>
      <c r="AM60" s="69"/>
      <c r="AN60" s="67" t="str">
        <f t="shared" si="19"/>
        <v/>
      </c>
      <c r="AO60" s="69"/>
      <c r="AP60" s="67" t="str">
        <f t="shared" si="20"/>
        <v/>
      </c>
      <c r="AQ60" s="69"/>
      <c r="AR60" s="67" t="str">
        <f t="shared" si="21"/>
        <v/>
      </c>
      <c r="AS60" s="69"/>
      <c r="AT60" s="67" t="str">
        <f t="shared" si="22"/>
        <v/>
      </c>
    </row>
    <row r="61" ht="12.0" customHeight="1">
      <c r="A61" s="40"/>
      <c r="B61" s="103" t="str">
        <f>'Criterios de evaluación'!A56&amp;"."&amp;'Criterios de evaluación'!B56</f>
        <v>.</v>
      </c>
      <c r="C61" s="104" t="str">
        <f>'Criterios de evaluación'!C56</f>
        <v/>
      </c>
      <c r="D61" s="104"/>
      <c r="E61" s="123"/>
      <c r="F61" s="65" t="str">
        <f t="shared" si="31"/>
        <v/>
      </c>
      <c r="G61" s="69"/>
      <c r="H61" s="67" t="str">
        <f t="shared" si="3"/>
        <v/>
      </c>
      <c r="I61" s="69"/>
      <c r="J61" s="67" t="str">
        <f t="shared" si="4"/>
        <v/>
      </c>
      <c r="K61" s="69"/>
      <c r="L61" s="67" t="str">
        <f t="shared" si="5"/>
        <v/>
      </c>
      <c r="M61" s="69"/>
      <c r="N61" s="67" t="str">
        <f t="shared" si="6"/>
        <v/>
      </c>
      <c r="O61" s="69"/>
      <c r="P61" s="67" t="str">
        <f t="shared" si="7"/>
        <v/>
      </c>
      <c r="Q61" s="69"/>
      <c r="R61" s="67" t="str">
        <f t="shared" si="8"/>
        <v/>
      </c>
      <c r="S61" s="69"/>
      <c r="T61" s="67" t="str">
        <f t="shared" si="9"/>
        <v/>
      </c>
      <c r="U61" s="69"/>
      <c r="V61" s="67" t="str">
        <f t="shared" si="10"/>
        <v/>
      </c>
      <c r="W61" s="69"/>
      <c r="X61" s="67" t="str">
        <f t="shared" si="11"/>
        <v/>
      </c>
      <c r="Y61" s="69"/>
      <c r="Z61" s="67" t="str">
        <f t="shared" si="12"/>
        <v/>
      </c>
      <c r="AA61" s="69"/>
      <c r="AB61" s="67" t="str">
        <f t="shared" si="13"/>
        <v/>
      </c>
      <c r="AC61" s="69"/>
      <c r="AD61" s="67" t="str">
        <f t="shared" si="14"/>
        <v/>
      </c>
      <c r="AE61" s="69"/>
      <c r="AF61" s="67" t="str">
        <f t="shared" si="15"/>
        <v/>
      </c>
      <c r="AG61" s="69"/>
      <c r="AH61" s="67" t="str">
        <f t="shared" si="16"/>
        <v/>
      </c>
      <c r="AI61" s="69"/>
      <c r="AJ61" s="67" t="str">
        <f t="shared" si="17"/>
        <v/>
      </c>
      <c r="AK61" s="69"/>
      <c r="AL61" s="67" t="str">
        <f t="shared" si="18"/>
        <v/>
      </c>
      <c r="AM61" s="69"/>
      <c r="AN61" s="67" t="str">
        <f t="shared" si="19"/>
        <v/>
      </c>
      <c r="AO61" s="69"/>
      <c r="AP61" s="67" t="str">
        <f t="shared" si="20"/>
        <v/>
      </c>
      <c r="AQ61" s="69"/>
      <c r="AR61" s="67" t="str">
        <f t="shared" si="21"/>
        <v/>
      </c>
      <c r="AS61" s="69"/>
      <c r="AT61" s="67" t="str">
        <f t="shared" si="22"/>
        <v/>
      </c>
    </row>
    <row r="62" ht="12.0" customHeight="1">
      <c r="A62" s="40"/>
      <c r="B62" s="103" t="str">
        <f>'Criterios de evaluación'!A57&amp;"."&amp;'Criterios de evaluación'!B57</f>
        <v>.</v>
      </c>
      <c r="C62" s="104" t="str">
        <f>'Criterios de evaluación'!C57</f>
        <v/>
      </c>
      <c r="D62" s="104"/>
      <c r="E62" s="123"/>
      <c r="F62" s="65" t="str">
        <f t="shared" si="31"/>
        <v/>
      </c>
      <c r="G62" s="69"/>
      <c r="H62" s="67" t="str">
        <f t="shared" si="3"/>
        <v/>
      </c>
      <c r="I62" s="69"/>
      <c r="J62" s="67" t="str">
        <f t="shared" si="4"/>
        <v/>
      </c>
      <c r="K62" s="69"/>
      <c r="L62" s="67" t="str">
        <f t="shared" si="5"/>
        <v/>
      </c>
      <c r="M62" s="69"/>
      <c r="N62" s="67" t="str">
        <f t="shared" si="6"/>
        <v/>
      </c>
      <c r="O62" s="69"/>
      <c r="P62" s="67" t="str">
        <f t="shared" si="7"/>
        <v/>
      </c>
      <c r="Q62" s="69"/>
      <c r="R62" s="67" t="str">
        <f t="shared" si="8"/>
        <v/>
      </c>
      <c r="S62" s="69"/>
      <c r="T62" s="67" t="str">
        <f t="shared" si="9"/>
        <v/>
      </c>
      <c r="U62" s="69"/>
      <c r="V62" s="67" t="str">
        <f t="shared" si="10"/>
        <v/>
      </c>
      <c r="W62" s="69"/>
      <c r="X62" s="67" t="str">
        <f t="shared" si="11"/>
        <v/>
      </c>
      <c r="Y62" s="69"/>
      <c r="Z62" s="67" t="str">
        <f t="shared" si="12"/>
        <v/>
      </c>
      <c r="AA62" s="69"/>
      <c r="AB62" s="67" t="str">
        <f t="shared" si="13"/>
        <v/>
      </c>
      <c r="AC62" s="69"/>
      <c r="AD62" s="67" t="str">
        <f t="shared" si="14"/>
        <v/>
      </c>
      <c r="AE62" s="69"/>
      <c r="AF62" s="67" t="str">
        <f t="shared" si="15"/>
        <v/>
      </c>
      <c r="AG62" s="69"/>
      <c r="AH62" s="67" t="str">
        <f t="shared" si="16"/>
        <v/>
      </c>
      <c r="AI62" s="69"/>
      <c r="AJ62" s="67" t="str">
        <f t="shared" si="17"/>
        <v/>
      </c>
      <c r="AK62" s="69"/>
      <c r="AL62" s="67" t="str">
        <f t="shared" si="18"/>
        <v/>
      </c>
      <c r="AM62" s="69"/>
      <c r="AN62" s="67" t="str">
        <f t="shared" si="19"/>
        <v/>
      </c>
      <c r="AO62" s="69"/>
      <c r="AP62" s="67" t="str">
        <f t="shared" si="20"/>
        <v/>
      </c>
      <c r="AQ62" s="69"/>
      <c r="AR62" s="67" t="str">
        <f t="shared" si="21"/>
        <v/>
      </c>
      <c r="AS62" s="69"/>
      <c r="AT62" s="67" t="str">
        <f t="shared" si="22"/>
        <v/>
      </c>
    </row>
    <row r="63" ht="12.0" customHeight="1">
      <c r="A63" s="40"/>
      <c r="B63" s="103" t="str">
        <f>'Criterios de evaluación'!A58&amp;"."&amp;'Criterios de evaluación'!B58</f>
        <v>.</v>
      </c>
      <c r="C63" s="104" t="str">
        <f>'Criterios de evaluación'!C58</f>
        <v/>
      </c>
      <c r="D63" s="104"/>
      <c r="E63" s="123"/>
      <c r="F63" s="65" t="str">
        <f t="shared" si="31"/>
        <v/>
      </c>
      <c r="G63" s="69"/>
      <c r="H63" s="67" t="str">
        <f t="shared" si="3"/>
        <v/>
      </c>
      <c r="I63" s="69"/>
      <c r="J63" s="67" t="str">
        <f t="shared" si="4"/>
        <v/>
      </c>
      <c r="K63" s="69"/>
      <c r="L63" s="67" t="str">
        <f t="shared" si="5"/>
        <v/>
      </c>
      <c r="M63" s="69"/>
      <c r="N63" s="67" t="str">
        <f t="shared" si="6"/>
        <v/>
      </c>
      <c r="O63" s="69"/>
      <c r="P63" s="67" t="str">
        <f t="shared" si="7"/>
        <v/>
      </c>
      <c r="Q63" s="69"/>
      <c r="R63" s="67" t="str">
        <f t="shared" si="8"/>
        <v/>
      </c>
      <c r="S63" s="69"/>
      <c r="T63" s="67" t="str">
        <f t="shared" si="9"/>
        <v/>
      </c>
      <c r="U63" s="69"/>
      <c r="V63" s="67" t="str">
        <f t="shared" si="10"/>
        <v/>
      </c>
      <c r="W63" s="69"/>
      <c r="X63" s="67" t="str">
        <f t="shared" si="11"/>
        <v/>
      </c>
      <c r="Y63" s="69"/>
      <c r="Z63" s="67" t="str">
        <f t="shared" si="12"/>
        <v/>
      </c>
      <c r="AA63" s="69"/>
      <c r="AB63" s="67" t="str">
        <f t="shared" si="13"/>
        <v/>
      </c>
      <c r="AC63" s="69"/>
      <c r="AD63" s="67" t="str">
        <f t="shared" si="14"/>
        <v/>
      </c>
      <c r="AE63" s="69"/>
      <c r="AF63" s="67" t="str">
        <f t="shared" si="15"/>
        <v/>
      </c>
      <c r="AG63" s="69"/>
      <c r="AH63" s="67" t="str">
        <f t="shared" si="16"/>
        <v/>
      </c>
      <c r="AI63" s="69"/>
      <c r="AJ63" s="67" t="str">
        <f t="shared" si="17"/>
        <v/>
      </c>
      <c r="AK63" s="69"/>
      <c r="AL63" s="67" t="str">
        <f t="shared" si="18"/>
        <v/>
      </c>
      <c r="AM63" s="69"/>
      <c r="AN63" s="67" t="str">
        <f t="shared" si="19"/>
        <v/>
      </c>
      <c r="AO63" s="69"/>
      <c r="AP63" s="67" t="str">
        <f t="shared" si="20"/>
        <v/>
      </c>
      <c r="AQ63" s="69"/>
      <c r="AR63" s="67" t="str">
        <f t="shared" si="21"/>
        <v/>
      </c>
      <c r="AS63" s="69"/>
      <c r="AT63" s="67" t="str">
        <f t="shared" si="22"/>
        <v/>
      </c>
    </row>
    <row r="64" ht="12.0" customHeight="1">
      <c r="A64" s="40"/>
      <c r="B64" s="103" t="str">
        <f>'Criterios de evaluación'!A59&amp;"."&amp;'Criterios de evaluación'!B59</f>
        <v>.</v>
      </c>
      <c r="C64" s="104" t="str">
        <f>'Criterios de evaluación'!C59</f>
        <v/>
      </c>
      <c r="D64" s="104"/>
      <c r="E64" s="123"/>
      <c r="F64" s="65" t="str">
        <f t="shared" si="31"/>
        <v/>
      </c>
      <c r="G64" s="69"/>
      <c r="H64" s="67" t="str">
        <f t="shared" si="3"/>
        <v/>
      </c>
      <c r="I64" s="69"/>
      <c r="J64" s="67" t="str">
        <f t="shared" si="4"/>
        <v/>
      </c>
      <c r="K64" s="69"/>
      <c r="L64" s="67" t="str">
        <f t="shared" si="5"/>
        <v/>
      </c>
      <c r="M64" s="69"/>
      <c r="N64" s="67" t="str">
        <f t="shared" si="6"/>
        <v/>
      </c>
      <c r="O64" s="69"/>
      <c r="P64" s="67" t="str">
        <f t="shared" si="7"/>
        <v/>
      </c>
      <c r="Q64" s="69"/>
      <c r="R64" s="67" t="str">
        <f t="shared" si="8"/>
        <v/>
      </c>
      <c r="S64" s="69"/>
      <c r="T64" s="67" t="str">
        <f t="shared" si="9"/>
        <v/>
      </c>
      <c r="U64" s="69"/>
      <c r="V64" s="67" t="str">
        <f t="shared" si="10"/>
        <v/>
      </c>
      <c r="W64" s="69"/>
      <c r="X64" s="67" t="str">
        <f t="shared" si="11"/>
        <v/>
      </c>
      <c r="Y64" s="69"/>
      <c r="Z64" s="67" t="str">
        <f t="shared" si="12"/>
        <v/>
      </c>
      <c r="AA64" s="69"/>
      <c r="AB64" s="67" t="str">
        <f t="shared" si="13"/>
        <v/>
      </c>
      <c r="AC64" s="69"/>
      <c r="AD64" s="67" t="str">
        <f t="shared" si="14"/>
        <v/>
      </c>
      <c r="AE64" s="69"/>
      <c r="AF64" s="67" t="str">
        <f t="shared" si="15"/>
        <v/>
      </c>
      <c r="AG64" s="69"/>
      <c r="AH64" s="67" t="str">
        <f t="shared" si="16"/>
        <v/>
      </c>
      <c r="AI64" s="69"/>
      <c r="AJ64" s="67" t="str">
        <f t="shared" si="17"/>
        <v/>
      </c>
      <c r="AK64" s="69"/>
      <c r="AL64" s="67" t="str">
        <f t="shared" si="18"/>
        <v/>
      </c>
      <c r="AM64" s="69"/>
      <c r="AN64" s="67" t="str">
        <f t="shared" si="19"/>
        <v/>
      </c>
      <c r="AO64" s="69"/>
      <c r="AP64" s="67" t="str">
        <f t="shared" si="20"/>
        <v/>
      </c>
      <c r="AQ64" s="69"/>
      <c r="AR64" s="67" t="str">
        <f t="shared" si="21"/>
        <v/>
      </c>
      <c r="AS64" s="69"/>
      <c r="AT64" s="67" t="str">
        <f t="shared" si="22"/>
        <v/>
      </c>
    </row>
    <row r="65" ht="12.0" customHeight="1">
      <c r="A65" s="40"/>
      <c r="B65" s="103" t="str">
        <f>'Criterios de evaluación'!A60&amp;"."&amp;'Criterios de evaluación'!B60</f>
        <v>.</v>
      </c>
      <c r="C65" s="104" t="str">
        <f>'Criterios de evaluación'!C60</f>
        <v/>
      </c>
      <c r="D65" s="104"/>
      <c r="E65" s="123"/>
      <c r="F65" s="65" t="str">
        <f t="shared" si="31"/>
        <v/>
      </c>
      <c r="G65" s="69"/>
      <c r="H65" s="67" t="str">
        <f t="shared" si="3"/>
        <v/>
      </c>
      <c r="I65" s="69"/>
      <c r="J65" s="67" t="str">
        <f t="shared" si="4"/>
        <v/>
      </c>
      <c r="K65" s="69"/>
      <c r="L65" s="67" t="str">
        <f t="shared" si="5"/>
        <v/>
      </c>
      <c r="M65" s="69"/>
      <c r="N65" s="67" t="str">
        <f t="shared" si="6"/>
        <v/>
      </c>
      <c r="O65" s="69"/>
      <c r="P65" s="67" t="str">
        <f t="shared" si="7"/>
        <v/>
      </c>
      <c r="Q65" s="69"/>
      <c r="R65" s="67" t="str">
        <f t="shared" si="8"/>
        <v/>
      </c>
      <c r="S65" s="69"/>
      <c r="T65" s="67" t="str">
        <f t="shared" si="9"/>
        <v/>
      </c>
      <c r="U65" s="69"/>
      <c r="V65" s="67" t="str">
        <f t="shared" si="10"/>
        <v/>
      </c>
      <c r="W65" s="69"/>
      <c r="X65" s="67" t="str">
        <f t="shared" si="11"/>
        <v/>
      </c>
      <c r="Y65" s="69"/>
      <c r="Z65" s="67" t="str">
        <f t="shared" si="12"/>
        <v/>
      </c>
      <c r="AA65" s="69"/>
      <c r="AB65" s="67" t="str">
        <f t="shared" si="13"/>
        <v/>
      </c>
      <c r="AC65" s="69"/>
      <c r="AD65" s="67" t="str">
        <f t="shared" si="14"/>
        <v/>
      </c>
      <c r="AE65" s="69"/>
      <c r="AF65" s="67" t="str">
        <f t="shared" si="15"/>
        <v/>
      </c>
      <c r="AG65" s="69"/>
      <c r="AH65" s="67" t="str">
        <f t="shared" si="16"/>
        <v/>
      </c>
      <c r="AI65" s="69"/>
      <c r="AJ65" s="67" t="str">
        <f t="shared" si="17"/>
        <v/>
      </c>
      <c r="AK65" s="69"/>
      <c r="AL65" s="67" t="str">
        <f t="shared" si="18"/>
        <v/>
      </c>
      <c r="AM65" s="69"/>
      <c r="AN65" s="67" t="str">
        <f t="shared" si="19"/>
        <v/>
      </c>
      <c r="AO65" s="69"/>
      <c r="AP65" s="67" t="str">
        <f t="shared" si="20"/>
        <v/>
      </c>
      <c r="AQ65" s="69"/>
      <c r="AR65" s="67" t="str">
        <f t="shared" si="21"/>
        <v/>
      </c>
      <c r="AS65" s="69"/>
      <c r="AT65" s="67" t="str">
        <f t="shared" si="22"/>
        <v/>
      </c>
    </row>
    <row r="66" ht="12.0" customHeight="1">
      <c r="A66" s="40"/>
      <c r="B66" s="103" t="str">
        <f>'Criterios de evaluación'!A61&amp;"."&amp;'Criterios de evaluación'!B61</f>
        <v>.</v>
      </c>
      <c r="C66" s="104" t="str">
        <f>'Criterios de evaluación'!C61</f>
        <v/>
      </c>
      <c r="D66" s="104"/>
      <c r="E66" s="123"/>
      <c r="F66" s="65" t="str">
        <f t="shared" si="31"/>
        <v/>
      </c>
      <c r="G66" s="69"/>
      <c r="H66" s="67" t="str">
        <f t="shared" si="3"/>
        <v/>
      </c>
      <c r="I66" s="69"/>
      <c r="J66" s="67" t="str">
        <f t="shared" si="4"/>
        <v/>
      </c>
      <c r="K66" s="69"/>
      <c r="L66" s="67" t="str">
        <f t="shared" si="5"/>
        <v/>
      </c>
      <c r="M66" s="69"/>
      <c r="N66" s="67" t="str">
        <f t="shared" si="6"/>
        <v/>
      </c>
      <c r="O66" s="69"/>
      <c r="P66" s="67" t="str">
        <f t="shared" si="7"/>
        <v/>
      </c>
      <c r="Q66" s="69"/>
      <c r="R66" s="67" t="str">
        <f t="shared" si="8"/>
        <v/>
      </c>
      <c r="S66" s="69"/>
      <c r="T66" s="67" t="str">
        <f t="shared" si="9"/>
        <v/>
      </c>
      <c r="U66" s="69"/>
      <c r="V66" s="67" t="str">
        <f t="shared" si="10"/>
        <v/>
      </c>
      <c r="W66" s="69"/>
      <c r="X66" s="67" t="str">
        <f t="shared" si="11"/>
        <v/>
      </c>
      <c r="Y66" s="69"/>
      <c r="Z66" s="67" t="str">
        <f t="shared" si="12"/>
        <v/>
      </c>
      <c r="AA66" s="69"/>
      <c r="AB66" s="67" t="str">
        <f t="shared" si="13"/>
        <v/>
      </c>
      <c r="AC66" s="69"/>
      <c r="AD66" s="67" t="str">
        <f t="shared" si="14"/>
        <v/>
      </c>
      <c r="AE66" s="69"/>
      <c r="AF66" s="67" t="str">
        <f t="shared" si="15"/>
        <v/>
      </c>
      <c r="AG66" s="69"/>
      <c r="AH66" s="67" t="str">
        <f t="shared" si="16"/>
        <v/>
      </c>
      <c r="AI66" s="69"/>
      <c r="AJ66" s="67" t="str">
        <f t="shared" si="17"/>
        <v/>
      </c>
      <c r="AK66" s="69"/>
      <c r="AL66" s="67" t="str">
        <f t="shared" si="18"/>
        <v/>
      </c>
      <c r="AM66" s="69"/>
      <c r="AN66" s="67" t="str">
        <f t="shared" si="19"/>
        <v/>
      </c>
      <c r="AO66" s="69"/>
      <c r="AP66" s="67" t="str">
        <f t="shared" si="20"/>
        <v/>
      </c>
      <c r="AQ66" s="69"/>
      <c r="AR66" s="67" t="str">
        <f t="shared" si="21"/>
        <v/>
      </c>
      <c r="AS66" s="69"/>
      <c r="AT66" s="67" t="str">
        <f t="shared" si="22"/>
        <v/>
      </c>
    </row>
    <row r="67" ht="12.0" customHeight="1">
      <c r="A67" s="40"/>
      <c r="B67" s="103" t="str">
        <f>'Criterios de evaluación'!A62&amp;"."&amp;'Criterios de evaluación'!B62</f>
        <v>.</v>
      </c>
      <c r="C67" s="104" t="str">
        <f>'Criterios de evaluación'!C62</f>
        <v/>
      </c>
      <c r="D67" s="104"/>
      <c r="E67" s="123"/>
      <c r="F67" s="65" t="str">
        <f t="shared" si="31"/>
        <v/>
      </c>
      <c r="G67" s="69"/>
      <c r="H67" s="67" t="str">
        <f t="shared" si="3"/>
        <v/>
      </c>
      <c r="I67" s="69"/>
      <c r="J67" s="67" t="str">
        <f t="shared" si="4"/>
        <v/>
      </c>
      <c r="K67" s="69"/>
      <c r="L67" s="67" t="str">
        <f t="shared" si="5"/>
        <v/>
      </c>
      <c r="M67" s="69"/>
      <c r="N67" s="67" t="str">
        <f t="shared" si="6"/>
        <v/>
      </c>
      <c r="O67" s="69"/>
      <c r="P67" s="67" t="str">
        <f t="shared" si="7"/>
        <v/>
      </c>
      <c r="Q67" s="69"/>
      <c r="R67" s="67" t="str">
        <f t="shared" si="8"/>
        <v/>
      </c>
      <c r="S67" s="69"/>
      <c r="T67" s="67" t="str">
        <f t="shared" si="9"/>
        <v/>
      </c>
      <c r="U67" s="69"/>
      <c r="V67" s="67" t="str">
        <f t="shared" si="10"/>
        <v/>
      </c>
      <c r="W67" s="69"/>
      <c r="X67" s="67" t="str">
        <f t="shared" si="11"/>
        <v/>
      </c>
      <c r="Y67" s="69"/>
      <c r="Z67" s="67" t="str">
        <f t="shared" si="12"/>
        <v/>
      </c>
      <c r="AA67" s="69"/>
      <c r="AB67" s="67" t="str">
        <f t="shared" si="13"/>
        <v/>
      </c>
      <c r="AC67" s="69"/>
      <c r="AD67" s="67" t="str">
        <f t="shared" si="14"/>
        <v/>
      </c>
      <c r="AE67" s="69"/>
      <c r="AF67" s="67" t="str">
        <f t="shared" si="15"/>
        <v/>
      </c>
      <c r="AG67" s="69"/>
      <c r="AH67" s="67" t="str">
        <f t="shared" si="16"/>
        <v/>
      </c>
      <c r="AI67" s="69"/>
      <c r="AJ67" s="67" t="str">
        <f t="shared" si="17"/>
        <v/>
      </c>
      <c r="AK67" s="69"/>
      <c r="AL67" s="67" t="str">
        <f t="shared" si="18"/>
        <v/>
      </c>
      <c r="AM67" s="69"/>
      <c r="AN67" s="67" t="str">
        <f t="shared" si="19"/>
        <v/>
      </c>
      <c r="AO67" s="69"/>
      <c r="AP67" s="67" t="str">
        <f t="shared" si="20"/>
        <v/>
      </c>
      <c r="AQ67" s="69"/>
      <c r="AR67" s="67" t="str">
        <f t="shared" si="21"/>
        <v/>
      </c>
      <c r="AS67" s="69"/>
      <c r="AT67" s="67" t="str">
        <f t="shared" si="22"/>
        <v/>
      </c>
    </row>
    <row r="68" ht="12.0" customHeight="1">
      <c r="A68" s="40"/>
      <c r="B68" s="103" t="str">
        <f>'Criterios de evaluación'!A63&amp;"."&amp;'Criterios de evaluación'!B63</f>
        <v>.</v>
      </c>
      <c r="C68" s="104" t="str">
        <f>'Criterios de evaluación'!C63</f>
        <v/>
      </c>
      <c r="D68" s="104"/>
      <c r="E68" s="123"/>
      <c r="F68" s="65" t="str">
        <f t="shared" si="31"/>
        <v/>
      </c>
      <c r="G68" s="69"/>
      <c r="H68" s="67" t="str">
        <f t="shared" si="3"/>
        <v/>
      </c>
      <c r="I68" s="69"/>
      <c r="J68" s="67" t="str">
        <f t="shared" si="4"/>
        <v/>
      </c>
      <c r="K68" s="69"/>
      <c r="L68" s="67" t="str">
        <f t="shared" si="5"/>
        <v/>
      </c>
      <c r="M68" s="69"/>
      <c r="N68" s="67" t="str">
        <f t="shared" si="6"/>
        <v/>
      </c>
      <c r="O68" s="69"/>
      <c r="P68" s="67" t="str">
        <f t="shared" si="7"/>
        <v/>
      </c>
      <c r="Q68" s="69"/>
      <c r="R68" s="67" t="str">
        <f t="shared" si="8"/>
        <v/>
      </c>
      <c r="S68" s="69"/>
      <c r="T68" s="67" t="str">
        <f t="shared" si="9"/>
        <v/>
      </c>
      <c r="U68" s="69"/>
      <c r="V68" s="67" t="str">
        <f t="shared" si="10"/>
        <v/>
      </c>
      <c r="W68" s="69"/>
      <c r="X68" s="67" t="str">
        <f t="shared" si="11"/>
        <v/>
      </c>
      <c r="Y68" s="69"/>
      <c r="Z68" s="67" t="str">
        <f t="shared" si="12"/>
        <v/>
      </c>
      <c r="AA68" s="69"/>
      <c r="AB68" s="67" t="str">
        <f t="shared" si="13"/>
        <v/>
      </c>
      <c r="AC68" s="69"/>
      <c r="AD68" s="67" t="str">
        <f t="shared" si="14"/>
        <v/>
      </c>
      <c r="AE68" s="69"/>
      <c r="AF68" s="67" t="str">
        <f t="shared" si="15"/>
        <v/>
      </c>
      <c r="AG68" s="69"/>
      <c r="AH68" s="67" t="str">
        <f t="shared" si="16"/>
        <v/>
      </c>
      <c r="AI68" s="69"/>
      <c r="AJ68" s="67" t="str">
        <f t="shared" si="17"/>
        <v/>
      </c>
      <c r="AK68" s="69"/>
      <c r="AL68" s="67" t="str">
        <f t="shared" si="18"/>
        <v/>
      </c>
      <c r="AM68" s="69"/>
      <c r="AN68" s="67" t="str">
        <f t="shared" si="19"/>
        <v/>
      </c>
      <c r="AO68" s="69"/>
      <c r="AP68" s="67" t="str">
        <f t="shared" si="20"/>
        <v/>
      </c>
      <c r="AQ68" s="69"/>
      <c r="AR68" s="67" t="str">
        <f t="shared" si="21"/>
        <v/>
      </c>
      <c r="AS68" s="69"/>
      <c r="AT68" s="67" t="str">
        <f t="shared" si="22"/>
        <v/>
      </c>
    </row>
    <row r="69" ht="12.0" customHeight="1">
      <c r="A69" s="40"/>
      <c r="B69" s="103" t="str">
        <f>'Criterios de evaluación'!A64&amp;"."&amp;'Criterios de evaluación'!B64</f>
        <v>.</v>
      </c>
      <c r="C69" s="104" t="str">
        <f>'Criterios de evaluación'!C64</f>
        <v/>
      </c>
      <c r="D69" s="104"/>
      <c r="E69" s="123"/>
      <c r="F69" s="65" t="str">
        <f t="shared" si="31"/>
        <v/>
      </c>
      <c r="G69" s="69"/>
      <c r="H69" s="67" t="str">
        <f t="shared" si="3"/>
        <v/>
      </c>
      <c r="I69" s="69"/>
      <c r="J69" s="67" t="str">
        <f t="shared" si="4"/>
        <v/>
      </c>
      <c r="K69" s="69"/>
      <c r="L69" s="67" t="str">
        <f t="shared" si="5"/>
        <v/>
      </c>
      <c r="M69" s="69"/>
      <c r="N69" s="67" t="str">
        <f t="shared" si="6"/>
        <v/>
      </c>
      <c r="O69" s="69"/>
      <c r="P69" s="67" t="str">
        <f t="shared" si="7"/>
        <v/>
      </c>
      <c r="Q69" s="69"/>
      <c r="R69" s="67" t="str">
        <f t="shared" si="8"/>
        <v/>
      </c>
      <c r="S69" s="69"/>
      <c r="T69" s="67" t="str">
        <f t="shared" si="9"/>
        <v/>
      </c>
      <c r="U69" s="69"/>
      <c r="V69" s="67" t="str">
        <f t="shared" si="10"/>
        <v/>
      </c>
      <c r="W69" s="69"/>
      <c r="X69" s="67" t="str">
        <f t="shared" si="11"/>
        <v/>
      </c>
      <c r="Y69" s="69"/>
      <c r="Z69" s="67" t="str">
        <f t="shared" si="12"/>
        <v/>
      </c>
      <c r="AA69" s="69"/>
      <c r="AB69" s="67" t="str">
        <f t="shared" si="13"/>
        <v/>
      </c>
      <c r="AC69" s="69"/>
      <c r="AD69" s="67" t="str">
        <f t="shared" si="14"/>
        <v/>
      </c>
      <c r="AE69" s="69"/>
      <c r="AF69" s="67" t="str">
        <f t="shared" si="15"/>
        <v/>
      </c>
      <c r="AG69" s="69"/>
      <c r="AH69" s="67" t="str">
        <f t="shared" si="16"/>
        <v/>
      </c>
      <c r="AI69" s="69"/>
      <c r="AJ69" s="67" t="str">
        <f t="shared" si="17"/>
        <v/>
      </c>
      <c r="AK69" s="69"/>
      <c r="AL69" s="67" t="str">
        <f t="shared" si="18"/>
        <v/>
      </c>
      <c r="AM69" s="69"/>
      <c r="AN69" s="67" t="str">
        <f t="shared" si="19"/>
        <v/>
      </c>
      <c r="AO69" s="69"/>
      <c r="AP69" s="67" t="str">
        <f t="shared" si="20"/>
        <v/>
      </c>
      <c r="AQ69" s="69"/>
      <c r="AR69" s="67" t="str">
        <f t="shared" si="21"/>
        <v/>
      </c>
      <c r="AS69" s="69"/>
      <c r="AT69" s="67" t="str">
        <f t="shared" si="22"/>
        <v/>
      </c>
    </row>
    <row r="70" ht="12.0" customHeight="1">
      <c r="A70" s="40"/>
      <c r="B70" s="103" t="str">
        <f>'Criterios de evaluación'!A65&amp;"."&amp;'Criterios de evaluación'!B65</f>
        <v>.</v>
      </c>
      <c r="C70" s="104" t="str">
        <f>'Criterios de evaluación'!C65</f>
        <v/>
      </c>
      <c r="D70" s="104"/>
      <c r="E70" s="123"/>
      <c r="F70" s="65" t="str">
        <f t="shared" si="31"/>
        <v/>
      </c>
      <c r="G70" s="69"/>
      <c r="H70" s="67" t="str">
        <f t="shared" si="3"/>
        <v/>
      </c>
      <c r="I70" s="69"/>
      <c r="J70" s="67" t="str">
        <f t="shared" si="4"/>
        <v/>
      </c>
      <c r="K70" s="69"/>
      <c r="L70" s="67" t="str">
        <f t="shared" si="5"/>
        <v/>
      </c>
      <c r="M70" s="69"/>
      <c r="N70" s="67" t="str">
        <f t="shared" si="6"/>
        <v/>
      </c>
      <c r="O70" s="69"/>
      <c r="P70" s="67" t="str">
        <f t="shared" si="7"/>
        <v/>
      </c>
      <c r="Q70" s="69"/>
      <c r="R70" s="67" t="str">
        <f t="shared" si="8"/>
        <v/>
      </c>
      <c r="S70" s="69"/>
      <c r="T70" s="67" t="str">
        <f t="shared" si="9"/>
        <v/>
      </c>
      <c r="U70" s="69"/>
      <c r="V70" s="67" t="str">
        <f t="shared" si="10"/>
        <v/>
      </c>
      <c r="W70" s="69"/>
      <c r="X70" s="67" t="str">
        <f t="shared" si="11"/>
        <v/>
      </c>
      <c r="Y70" s="69"/>
      <c r="Z70" s="67" t="str">
        <f t="shared" si="12"/>
        <v/>
      </c>
      <c r="AA70" s="69"/>
      <c r="AB70" s="67" t="str">
        <f t="shared" si="13"/>
        <v/>
      </c>
      <c r="AC70" s="69"/>
      <c r="AD70" s="67" t="str">
        <f t="shared" si="14"/>
        <v/>
      </c>
      <c r="AE70" s="69"/>
      <c r="AF70" s="67" t="str">
        <f t="shared" si="15"/>
        <v/>
      </c>
      <c r="AG70" s="69"/>
      <c r="AH70" s="67" t="str">
        <f t="shared" si="16"/>
        <v/>
      </c>
      <c r="AI70" s="69"/>
      <c r="AJ70" s="67" t="str">
        <f t="shared" si="17"/>
        <v/>
      </c>
      <c r="AK70" s="69"/>
      <c r="AL70" s="67" t="str">
        <f t="shared" si="18"/>
        <v/>
      </c>
      <c r="AM70" s="69"/>
      <c r="AN70" s="67" t="str">
        <f t="shared" si="19"/>
        <v/>
      </c>
      <c r="AO70" s="69"/>
      <c r="AP70" s="67" t="str">
        <f t="shared" si="20"/>
        <v/>
      </c>
      <c r="AQ70" s="69"/>
      <c r="AR70" s="67" t="str">
        <f t="shared" si="21"/>
        <v/>
      </c>
      <c r="AS70" s="69"/>
      <c r="AT70" s="67" t="str">
        <f t="shared" si="22"/>
        <v/>
      </c>
    </row>
    <row r="71" ht="12.0" customHeight="1">
      <c r="A71" s="40"/>
      <c r="B71" s="103" t="str">
        <f>'Criterios de evaluación'!A66&amp;"."&amp;'Criterios de evaluación'!B66</f>
        <v>.</v>
      </c>
      <c r="C71" s="104" t="str">
        <f>'Criterios de evaluación'!C66</f>
        <v/>
      </c>
      <c r="D71" s="104"/>
      <c r="E71" s="123"/>
      <c r="F71" s="65" t="str">
        <f t="shared" si="31"/>
        <v/>
      </c>
      <c r="G71" s="69"/>
      <c r="H71" s="67" t="str">
        <f t="shared" si="3"/>
        <v/>
      </c>
      <c r="I71" s="69"/>
      <c r="J71" s="67" t="str">
        <f t="shared" si="4"/>
        <v/>
      </c>
      <c r="K71" s="69"/>
      <c r="L71" s="67" t="str">
        <f t="shared" si="5"/>
        <v/>
      </c>
      <c r="M71" s="69"/>
      <c r="N71" s="67" t="str">
        <f t="shared" si="6"/>
        <v/>
      </c>
      <c r="O71" s="69"/>
      <c r="P71" s="67" t="str">
        <f t="shared" si="7"/>
        <v/>
      </c>
      <c r="Q71" s="69"/>
      <c r="R71" s="67" t="str">
        <f t="shared" si="8"/>
        <v/>
      </c>
      <c r="S71" s="69"/>
      <c r="T71" s="67" t="str">
        <f t="shared" si="9"/>
        <v/>
      </c>
      <c r="U71" s="69"/>
      <c r="V71" s="67" t="str">
        <f t="shared" si="10"/>
        <v/>
      </c>
      <c r="W71" s="69"/>
      <c r="X71" s="67" t="str">
        <f t="shared" si="11"/>
        <v/>
      </c>
      <c r="Y71" s="69"/>
      <c r="Z71" s="67" t="str">
        <f t="shared" si="12"/>
        <v/>
      </c>
      <c r="AA71" s="69"/>
      <c r="AB71" s="67" t="str">
        <f t="shared" si="13"/>
        <v/>
      </c>
      <c r="AC71" s="69"/>
      <c r="AD71" s="67" t="str">
        <f t="shared" si="14"/>
        <v/>
      </c>
      <c r="AE71" s="69"/>
      <c r="AF71" s="67" t="str">
        <f t="shared" si="15"/>
        <v/>
      </c>
      <c r="AG71" s="69"/>
      <c r="AH71" s="67" t="str">
        <f t="shared" si="16"/>
        <v/>
      </c>
      <c r="AI71" s="69"/>
      <c r="AJ71" s="67" t="str">
        <f t="shared" si="17"/>
        <v/>
      </c>
      <c r="AK71" s="69"/>
      <c r="AL71" s="67" t="str">
        <f t="shared" si="18"/>
        <v/>
      </c>
      <c r="AM71" s="69"/>
      <c r="AN71" s="67" t="str">
        <f t="shared" si="19"/>
        <v/>
      </c>
      <c r="AO71" s="69"/>
      <c r="AP71" s="67" t="str">
        <f t="shared" si="20"/>
        <v/>
      </c>
      <c r="AQ71" s="69"/>
      <c r="AR71" s="67" t="str">
        <f t="shared" si="21"/>
        <v/>
      </c>
      <c r="AS71" s="69"/>
      <c r="AT71" s="67" t="str">
        <f t="shared" si="22"/>
        <v/>
      </c>
    </row>
    <row r="72" ht="12.0" customHeight="1">
      <c r="A72" s="40"/>
      <c r="B72" s="103" t="str">
        <f>'Criterios de evaluación'!A67&amp;"."&amp;'Criterios de evaluación'!B67</f>
        <v>.</v>
      </c>
      <c r="C72" s="104" t="str">
        <f>'Criterios de evaluación'!C67</f>
        <v/>
      </c>
      <c r="D72" s="104"/>
      <c r="E72" s="123"/>
      <c r="F72" s="65" t="str">
        <f t="shared" si="31"/>
        <v/>
      </c>
      <c r="G72" s="69"/>
      <c r="H72" s="67" t="str">
        <f t="shared" si="3"/>
        <v/>
      </c>
      <c r="I72" s="69"/>
      <c r="J72" s="67" t="str">
        <f t="shared" si="4"/>
        <v/>
      </c>
      <c r="K72" s="69"/>
      <c r="L72" s="67" t="str">
        <f t="shared" si="5"/>
        <v/>
      </c>
      <c r="M72" s="69"/>
      <c r="N72" s="67" t="str">
        <f t="shared" si="6"/>
        <v/>
      </c>
      <c r="O72" s="69"/>
      <c r="P72" s="67" t="str">
        <f t="shared" si="7"/>
        <v/>
      </c>
      <c r="Q72" s="69"/>
      <c r="R72" s="67" t="str">
        <f t="shared" si="8"/>
        <v/>
      </c>
      <c r="S72" s="69"/>
      <c r="T72" s="67" t="str">
        <f t="shared" si="9"/>
        <v/>
      </c>
      <c r="U72" s="69"/>
      <c r="V72" s="67" t="str">
        <f t="shared" si="10"/>
        <v/>
      </c>
      <c r="W72" s="69"/>
      <c r="X72" s="67" t="str">
        <f t="shared" si="11"/>
        <v/>
      </c>
      <c r="Y72" s="69"/>
      <c r="Z72" s="67" t="str">
        <f t="shared" si="12"/>
        <v/>
      </c>
      <c r="AA72" s="69"/>
      <c r="AB72" s="67" t="str">
        <f t="shared" si="13"/>
        <v/>
      </c>
      <c r="AC72" s="69"/>
      <c r="AD72" s="67" t="str">
        <f t="shared" si="14"/>
        <v/>
      </c>
      <c r="AE72" s="69"/>
      <c r="AF72" s="67" t="str">
        <f t="shared" si="15"/>
        <v/>
      </c>
      <c r="AG72" s="69"/>
      <c r="AH72" s="67" t="str">
        <f t="shared" si="16"/>
        <v/>
      </c>
      <c r="AI72" s="69"/>
      <c r="AJ72" s="67" t="str">
        <f t="shared" si="17"/>
        <v/>
      </c>
      <c r="AK72" s="69"/>
      <c r="AL72" s="67" t="str">
        <f t="shared" si="18"/>
        <v/>
      </c>
      <c r="AM72" s="69"/>
      <c r="AN72" s="67" t="str">
        <f t="shared" si="19"/>
        <v/>
      </c>
      <c r="AO72" s="69"/>
      <c r="AP72" s="67" t="str">
        <f t="shared" si="20"/>
        <v/>
      </c>
      <c r="AQ72" s="69"/>
      <c r="AR72" s="67" t="str">
        <f t="shared" si="21"/>
        <v/>
      </c>
      <c r="AS72" s="69"/>
      <c r="AT72" s="67" t="str">
        <f t="shared" si="22"/>
        <v/>
      </c>
    </row>
    <row r="73" ht="12.0" customHeight="1">
      <c r="A73" s="40"/>
      <c r="B73" s="103" t="str">
        <f>'Criterios de evaluación'!A68&amp;"."&amp;'Criterios de evaluación'!B68</f>
        <v>.</v>
      </c>
      <c r="C73" s="104" t="str">
        <f>'Criterios de evaluación'!C68</f>
        <v/>
      </c>
      <c r="D73" s="104"/>
      <c r="E73" s="123"/>
      <c r="F73" s="65" t="str">
        <f t="shared" si="31"/>
        <v/>
      </c>
      <c r="G73" s="69"/>
      <c r="H73" s="67" t="str">
        <f t="shared" si="3"/>
        <v/>
      </c>
      <c r="I73" s="69"/>
      <c r="J73" s="67" t="str">
        <f t="shared" si="4"/>
        <v/>
      </c>
      <c r="K73" s="69"/>
      <c r="L73" s="67" t="str">
        <f t="shared" si="5"/>
        <v/>
      </c>
      <c r="M73" s="69"/>
      <c r="N73" s="67" t="str">
        <f t="shared" si="6"/>
        <v/>
      </c>
      <c r="O73" s="69"/>
      <c r="P73" s="67" t="str">
        <f t="shared" si="7"/>
        <v/>
      </c>
      <c r="Q73" s="69"/>
      <c r="R73" s="67" t="str">
        <f t="shared" si="8"/>
        <v/>
      </c>
      <c r="S73" s="69"/>
      <c r="T73" s="67" t="str">
        <f t="shared" si="9"/>
        <v/>
      </c>
      <c r="U73" s="69"/>
      <c r="V73" s="67" t="str">
        <f t="shared" si="10"/>
        <v/>
      </c>
      <c r="W73" s="69"/>
      <c r="X73" s="67" t="str">
        <f t="shared" si="11"/>
        <v/>
      </c>
      <c r="Y73" s="69"/>
      <c r="Z73" s="67" t="str">
        <f t="shared" si="12"/>
        <v/>
      </c>
      <c r="AA73" s="69"/>
      <c r="AB73" s="67" t="str">
        <f t="shared" si="13"/>
        <v/>
      </c>
      <c r="AC73" s="69"/>
      <c r="AD73" s="67" t="str">
        <f t="shared" si="14"/>
        <v/>
      </c>
      <c r="AE73" s="69"/>
      <c r="AF73" s="67" t="str">
        <f t="shared" si="15"/>
        <v/>
      </c>
      <c r="AG73" s="69"/>
      <c r="AH73" s="67" t="str">
        <f t="shared" si="16"/>
        <v/>
      </c>
      <c r="AI73" s="69"/>
      <c r="AJ73" s="67" t="str">
        <f t="shared" si="17"/>
        <v/>
      </c>
      <c r="AK73" s="69"/>
      <c r="AL73" s="67" t="str">
        <f t="shared" si="18"/>
        <v/>
      </c>
      <c r="AM73" s="69"/>
      <c r="AN73" s="67" t="str">
        <f t="shared" si="19"/>
        <v/>
      </c>
      <c r="AO73" s="69"/>
      <c r="AP73" s="67" t="str">
        <f t="shared" si="20"/>
        <v/>
      </c>
      <c r="AQ73" s="69"/>
      <c r="AR73" s="67" t="str">
        <f t="shared" si="21"/>
        <v/>
      </c>
      <c r="AS73" s="69"/>
      <c r="AT73" s="67" t="str">
        <f t="shared" si="22"/>
        <v/>
      </c>
    </row>
    <row r="74" ht="12.0" customHeight="1">
      <c r="A74" s="40"/>
      <c r="B74" s="103" t="str">
        <f>'Criterios de evaluación'!A69&amp;"."&amp;'Criterios de evaluación'!B69</f>
        <v>.</v>
      </c>
      <c r="C74" s="104" t="str">
        <f>'Criterios de evaluación'!C69</f>
        <v/>
      </c>
      <c r="D74" s="104"/>
      <c r="E74" s="123"/>
      <c r="F74" s="65" t="str">
        <f t="shared" si="31"/>
        <v/>
      </c>
      <c r="G74" s="69"/>
      <c r="H74" s="67" t="str">
        <f t="shared" si="3"/>
        <v/>
      </c>
      <c r="I74" s="69"/>
      <c r="J74" s="67" t="str">
        <f t="shared" si="4"/>
        <v/>
      </c>
      <c r="K74" s="69"/>
      <c r="L74" s="67" t="str">
        <f t="shared" si="5"/>
        <v/>
      </c>
      <c r="M74" s="69"/>
      <c r="N74" s="67" t="str">
        <f t="shared" si="6"/>
        <v/>
      </c>
      <c r="O74" s="69"/>
      <c r="P74" s="67" t="str">
        <f t="shared" si="7"/>
        <v/>
      </c>
      <c r="Q74" s="69"/>
      <c r="R74" s="67" t="str">
        <f t="shared" si="8"/>
        <v/>
      </c>
      <c r="S74" s="69"/>
      <c r="T74" s="67" t="str">
        <f t="shared" si="9"/>
        <v/>
      </c>
      <c r="U74" s="69"/>
      <c r="V74" s="67" t="str">
        <f t="shared" si="10"/>
        <v/>
      </c>
      <c r="W74" s="69"/>
      <c r="X74" s="67" t="str">
        <f t="shared" si="11"/>
        <v/>
      </c>
      <c r="Y74" s="69"/>
      <c r="Z74" s="67" t="str">
        <f t="shared" si="12"/>
        <v/>
      </c>
      <c r="AA74" s="69"/>
      <c r="AB74" s="67" t="str">
        <f t="shared" si="13"/>
        <v/>
      </c>
      <c r="AC74" s="69"/>
      <c r="AD74" s="67" t="str">
        <f t="shared" si="14"/>
        <v/>
      </c>
      <c r="AE74" s="69"/>
      <c r="AF74" s="67" t="str">
        <f t="shared" si="15"/>
        <v/>
      </c>
      <c r="AG74" s="69"/>
      <c r="AH74" s="67" t="str">
        <f t="shared" si="16"/>
        <v/>
      </c>
      <c r="AI74" s="69"/>
      <c r="AJ74" s="67" t="str">
        <f t="shared" si="17"/>
        <v/>
      </c>
      <c r="AK74" s="69"/>
      <c r="AL74" s="67" t="str">
        <f t="shared" si="18"/>
        <v/>
      </c>
      <c r="AM74" s="69"/>
      <c r="AN74" s="67" t="str">
        <f t="shared" si="19"/>
        <v/>
      </c>
      <c r="AO74" s="69"/>
      <c r="AP74" s="67" t="str">
        <f t="shared" si="20"/>
        <v/>
      </c>
      <c r="AQ74" s="69"/>
      <c r="AR74" s="67" t="str">
        <f t="shared" si="21"/>
        <v/>
      </c>
      <c r="AS74" s="69"/>
      <c r="AT74" s="67" t="str">
        <f t="shared" si="22"/>
        <v/>
      </c>
    </row>
    <row r="75" ht="12.0" customHeight="1">
      <c r="A75" s="40"/>
      <c r="B75" s="103" t="str">
        <f>'Criterios de evaluación'!A70&amp;"."&amp;'Criterios de evaluación'!B70</f>
        <v>.</v>
      </c>
      <c r="C75" s="104" t="str">
        <f>'Criterios de evaluación'!C70</f>
        <v/>
      </c>
      <c r="D75" s="104"/>
      <c r="E75" s="123"/>
      <c r="F75" s="65" t="str">
        <f t="shared" si="31"/>
        <v/>
      </c>
      <c r="G75" s="69"/>
      <c r="H75" s="67" t="str">
        <f t="shared" si="3"/>
        <v/>
      </c>
      <c r="I75" s="69"/>
      <c r="J75" s="67" t="str">
        <f t="shared" si="4"/>
        <v/>
      </c>
      <c r="K75" s="69"/>
      <c r="L75" s="67" t="str">
        <f t="shared" si="5"/>
        <v/>
      </c>
      <c r="M75" s="69"/>
      <c r="N75" s="67" t="str">
        <f t="shared" si="6"/>
        <v/>
      </c>
      <c r="O75" s="69"/>
      <c r="P75" s="67" t="str">
        <f t="shared" si="7"/>
        <v/>
      </c>
      <c r="Q75" s="69"/>
      <c r="R75" s="67" t="str">
        <f t="shared" si="8"/>
        <v/>
      </c>
      <c r="S75" s="69"/>
      <c r="T75" s="67" t="str">
        <f t="shared" si="9"/>
        <v/>
      </c>
      <c r="U75" s="69"/>
      <c r="V75" s="67" t="str">
        <f t="shared" si="10"/>
        <v/>
      </c>
      <c r="W75" s="69"/>
      <c r="X75" s="67" t="str">
        <f t="shared" si="11"/>
        <v/>
      </c>
      <c r="Y75" s="69"/>
      <c r="Z75" s="67" t="str">
        <f t="shared" si="12"/>
        <v/>
      </c>
      <c r="AA75" s="69"/>
      <c r="AB75" s="67" t="str">
        <f t="shared" si="13"/>
        <v/>
      </c>
      <c r="AC75" s="69"/>
      <c r="AD75" s="67" t="str">
        <f t="shared" si="14"/>
        <v/>
      </c>
      <c r="AE75" s="69"/>
      <c r="AF75" s="67" t="str">
        <f t="shared" si="15"/>
        <v/>
      </c>
      <c r="AG75" s="69"/>
      <c r="AH75" s="67" t="str">
        <f t="shared" si="16"/>
        <v/>
      </c>
      <c r="AI75" s="69"/>
      <c r="AJ75" s="67" t="str">
        <f t="shared" si="17"/>
        <v/>
      </c>
      <c r="AK75" s="69"/>
      <c r="AL75" s="67" t="str">
        <f t="shared" si="18"/>
        <v/>
      </c>
      <c r="AM75" s="69"/>
      <c r="AN75" s="67" t="str">
        <f t="shared" si="19"/>
        <v/>
      </c>
      <c r="AO75" s="69"/>
      <c r="AP75" s="67" t="str">
        <f t="shared" si="20"/>
        <v/>
      </c>
      <c r="AQ75" s="69"/>
      <c r="AR75" s="67" t="str">
        <f t="shared" si="21"/>
        <v/>
      </c>
      <c r="AS75" s="69"/>
      <c r="AT75" s="67" t="str">
        <f t="shared" si="22"/>
        <v/>
      </c>
    </row>
    <row r="76" ht="12.0" customHeight="1">
      <c r="A76" s="40"/>
      <c r="B76" s="103" t="str">
        <f>'Criterios de evaluación'!A71&amp;"."&amp;'Criterios de evaluación'!B71</f>
        <v>.</v>
      </c>
      <c r="C76" s="104" t="str">
        <f>'Criterios de evaluación'!C71</f>
        <v/>
      </c>
      <c r="D76" s="104"/>
      <c r="E76" s="123"/>
      <c r="F76" s="65" t="str">
        <f t="shared" si="31"/>
        <v/>
      </c>
      <c r="G76" s="69"/>
      <c r="H76" s="67" t="str">
        <f t="shared" si="3"/>
        <v/>
      </c>
      <c r="I76" s="69"/>
      <c r="J76" s="67" t="str">
        <f t="shared" si="4"/>
        <v/>
      </c>
      <c r="K76" s="69"/>
      <c r="L76" s="67" t="str">
        <f t="shared" si="5"/>
        <v/>
      </c>
      <c r="M76" s="69"/>
      <c r="N76" s="67" t="str">
        <f t="shared" si="6"/>
        <v/>
      </c>
      <c r="O76" s="69"/>
      <c r="P76" s="67" t="str">
        <f t="shared" si="7"/>
        <v/>
      </c>
      <c r="Q76" s="69"/>
      <c r="R76" s="67" t="str">
        <f t="shared" si="8"/>
        <v/>
      </c>
      <c r="S76" s="69"/>
      <c r="T76" s="67" t="str">
        <f t="shared" si="9"/>
        <v/>
      </c>
      <c r="U76" s="69"/>
      <c r="V76" s="67" t="str">
        <f t="shared" si="10"/>
        <v/>
      </c>
      <c r="W76" s="69"/>
      <c r="X76" s="67" t="str">
        <f t="shared" si="11"/>
        <v/>
      </c>
      <c r="Y76" s="69"/>
      <c r="Z76" s="67" t="str">
        <f t="shared" si="12"/>
        <v/>
      </c>
      <c r="AA76" s="69"/>
      <c r="AB76" s="67" t="str">
        <f t="shared" si="13"/>
        <v/>
      </c>
      <c r="AC76" s="69"/>
      <c r="AD76" s="67" t="str">
        <f t="shared" si="14"/>
        <v/>
      </c>
      <c r="AE76" s="69"/>
      <c r="AF76" s="67" t="str">
        <f t="shared" si="15"/>
        <v/>
      </c>
      <c r="AG76" s="69"/>
      <c r="AH76" s="67" t="str">
        <f t="shared" si="16"/>
        <v/>
      </c>
      <c r="AI76" s="69"/>
      <c r="AJ76" s="67" t="str">
        <f t="shared" si="17"/>
        <v/>
      </c>
      <c r="AK76" s="69"/>
      <c r="AL76" s="67" t="str">
        <f t="shared" si="18"/>
        <v/>
      </c>
      <c r="AM76" s="69"/>
      <c r="AN76" s="67" t="str">
        <f t="shared" si="19"/>
        <v/>
      </c>
      <c r="AO76" s="69"/>
      <c r="AP76" s="67" t="str">
        <f t="shared" si="20"/>
        <v/>
      </c>
      <c r="AQ76" s="69"/>
      <c r="AR76" s="67" t="str">
        <f t="shared" si="21"/>
        <v/>
      </c>
      <c r="AS76" s="69"/>
      <c r="AT76" s="67" t="str">
        <f t="shared" si="22"/>
        <v/>
      </c>
    </row>
    <row r="77" ht="12.0" customHeight="1">
      <c r="A77" s="40"/>
      <c r="B77" s="103" t="str">
        <f>'Criterios de evaluación'!A72&amp;"."&amp;'Criterios de evaluación'!B72</f>
        <v>.</v>
      </c>
      <c r="C77" s="104" t="str">
        <f>'Criterios de evaluación'!C72</f>
        <v/>
      </c>
      <c r="D77" s="104"/>
      <c r="E77" s="123"/>
      <c r="F77" s="65" t="str">
        <f t="shared" si="31"/>
        <v/>
      </c>
      <c r="G77" s="69"/>
      <c r="H77" s="67" t="str">
        <f t="shared" si="3"/>
        <v/>
      </c>
      <c r="I77" s="69"/>
      <c r="J77" s="67" t="str">
        <f t="shared" si="4"/>
        <v/>
      </c>
      <c r="K77" s="69"/>
      <c r="L77" s="67" t="str">
        <f t="shared" si="5"/>
        <v/>
      </c>
      <c r="M77" s="69"/>
      <c r="N77" s="67" t="str">
        <f t="shared" si="6"/>
        <v/>
      </c>
      <c r="O77" s="69"/>
      <c r="P77" s="67" t="str">
        <f t="shared" si="7"/>
        <v/>
      </c>
      <c r="Q77" s="69"/>
      <c r="R77" s="67" t="str">
        <f t="shared" si="8"/>
        <v/>
      </c>
      <c r="S77" s="69"/>
      <c r="T77" s="67" t="str">
        <f t="shared" si="9"/>
        <v/>
      </c>
      <c r="U77" s="69"/>
      <c r="V77" s="67" t="str">
        <f t="shared" si="10"/>
        <v/>
      </c>
      <c r="W77" s="69"/>
      <c r="X77" s="67" t="str">
        <f t="shared" si="11"/>
        <v/>
      </c>
      <c r="Y77" s="69"/>
      <c r="Z77" s="67" t="str">
        <f t="shared" si="12"/>
        <v/>
      </c>
      <c r="AA77" s="69"/>
      <c r="AB77" s="67" t="str">
        <f t="shared" si="13"/>
        <v/>
      </c>
      <c r="AC77" s="69"/>
      <c r="AD77" s="67" t="str">
        <f t="shared" si="14"/>
        <v/>
      </c>
      <c r="AE77" s="69"/>
      <c r="AF77" s="67" t="str">
        <f t="shared" si="15"/>
        <v/>
      </c>
      <c r="AG77" s="69"/>
      <c r="AH77" s="67" t="str">
        <f t="shared" si="16"/>
        <v/>
      </c>
      <c r="AI77" s="69"/>
      <c r="AJ77" s="67" t="str">
        <f t="shared" si="17"/>
        <v/>
      </c>
      <c r="AK77" s="69"/>
      <c r="AL77" s="67" t="str">
        <f t="shared" si="18"/>
        <v/>
      </c>
      <c r="AM77" s="69"/>
      <c r="AN77" s="67" t="str">
        <f t="shared" si="19"/>
        <v/>
      </c>
      <c r="AO77" s="69"/>
      <c r="AP77" s="67" t="str">
        <f t="shared" si="20"/>
        <v/>
      </c>
      <c r="AQ77" s="69"/>
      <c r="AR77" s="67" t="str">
        <f t="shared" si="21"/>
        <v/>
      </c>
      <c r="AS77" s="69"/>
      <c r="AT77" s="67" t="str">
        <f t="shared" si="22"/>
        <v/>
      </c>
    </row>
    <row r="78" ht="12.0" customHeight="1">
      <c r="A78" s="40"/>
      <c r="B78" s="103" t="str">
        <f>'Criterios de evaluación'!A73&amp;"."&amp;'Criterios de evaluación'!B73</f>
        <v>.</v>
      </c>
      <c r="C78" s="104" t="str">
        <f>'Criterios de evaluación'!C73</f>
        <v/>
      </c>
      <c r="D78" s="104"/>
      <c r="E78" s="123"/>
      <c r="F78" s="65" t="str">
        <f t="shared" si="31"/>
        <v/>
      </c>
      <c r="G78" s="69"/>
      <c r="H78" s="67" t="str">
        <f t="shared" si="3"/>
        <v/>
      </c>
      <c r="I78" s="69"/>
      <c r="J78" s="67" t="str">
        <f t="shared" si="4"/>
        <v/>
      </c>
      <c r="K78" s="69"/>
      <c r="L78" s="67" t="str">
        <f t="shared" si="5"/>
        <v/>
      </c>
      <c r="M78" s="69"/>
      <c r="N78" s="67" t="str">
        <f t="shared" si="6"/>
        <v/>
      </c>
      <c r="O78" s="69"/>
      <c r="P78" s="67" t="str">
        <f t="shared" si="7"/>
        <v/>
      </c>
      <c r="Q78" s="69"/>
      <c r="R78" s="67" t="str">
        <f t="shared" si="8"/>
        <v/>
      </c>
      <c r="S78" s="69"/>
      <c r="T78" s="67" t="str">
        <f t="shared" si="9"/>
        <v/>
      </c>
      <c r="U78" s="69"/>
      <c r="V78" s="67" t="str">
        <f t="shared" si="10"/>
        <v/>
      </c>
      <c r="W78" s="69"/>
      <c r="X78" s="67" t="str">
        <f t="shared" si="11"/>
        <v/>
      </c>
      <c r="Y78" s="69"/>
      <c r="Z78" s="67" t="str">
        <f t="shared" si="12"/>
        <v/>
      </c>
      <c r="AA78" s="69"/>
      <c r="AB78" s="67" t="str">
        <f t="shared" si="13"/>
        <v/>
      </c>
      <c r="AC78" s="69"/>
      <c r="AD78" s="67" t="str">
        <f t="shared" si="14"/>
        <v/>
      </c>
      <c r="AE78" s="69"/>
      <c r="AF78" s="67" t="str">
        <f t="shared" si="15"/>
        <v/>
      </c>
      <c r="AG78" s="69"/>
      <c r="AH78" s="67" t="str">
        <f t="shared" si="16"/>
        <v/>
      </c>
      <c r="AI78" s="69"/>
      <c r="AJ78" s="67" t="str">
        <f t="shared" si="17"/>
        <v/>
      </c>
      <c r="AK78" s="69"/>
      <c r="AL78" s="67" t="str">
        <f t="shared" si="18"/>
        <v/>
      </c>
      <c r="AM78" s="69"/>
      <c r="AN78" s="67" t="str">
        <f t="shared" si="19"/>
        <v/>
      </c>
      <c r="AO78" s="69"/>
      <c r="AP78" s="67" t="str">
        <f t="shared" si="20"/>
        <v/>
      </c>
      <c r="AQ78" s="69"/>
      <c r="AR78" s="67" t="str">
        <f t="shared" si="21"/>
        <v/>
      </c>
      <c r="AS78" s="69"/>
      <c r="AT78" s="67" t="str">
        <f t="shared" si="22"/>
        <v/>
      </c>
    </row>
    <row r="79" ht="12.0" customHeight="1">
      <c r="A79" s="40"/>
      <c r="B79" s="103" t="str">
        <f>'Criterios de evaluación'!A74&amp;"."&amp;'Criterios de evaluación'!B74</f>
        <v>.</v>
      </c>
      <c r="C79" s="104" t="str">
        <f>'Criterios de evaluación'!C74</f>
        <v/>
      </c>
      <c r="D79" s="104"/>
      <c r="E79" s="123"/>
      <c r="F79" s="65" t="str">
        <f t="shared" si="31"/>
        <v/>
      </c>
      <c r="G79" s="69"/>
      <c r="H79" s="67" t="str">
        <f t="shared" si="3"/>
        <v/>
      </c>
      <c r="I79" s="69"/>
      <c r="J79" s="67" t="str">
        <f t="shared" si="4"/>
        <v/>
      </c>
      <c r="K79" s="69"/>
      <c r="L79" s="67" t="str">
        <f t="shared" si="5"/>
        <v/>
      </c>
      <c r="M79" s="69"/>
      <c r="N79" s="67" t="str">
        <f t="shared" si="6"/>
        <v/>
      </c>
      <c r="O79" s="69"/>
      <c r="P79" s="67" t="str">
        <f t="shared" si="7"/>
        <v/>
      </c>
      <c r="Q79" s="69"/>
      <c r="R79" s="67" t="str">
        <f t="shared" si="8"/>
        <v/>
      </c>
      <c r="S79" s="69"/>
      <c r="T79" s="67" t="str">
        <f t="shared" si="9"/>
        <v/>
      </c>
      <c r="U79" s="69"/>
      <c r="V79" s="67" t="str">
        <f t="shared" si="10"/>
        <v/>
      </c>
      <c r="W79" s="69"/>
      <c r="X79" s="67" t="str">
        <f t="shared" si="11"/>
        <v/>
      </c>
      <c r="Y79" s="69"/>
      <c r="Z79" s="67" t="str">
        <f t="shared" si="12"/>
        <v/>
      </c>
      <c r="AA79" s="69"/>
      <c r="AB79" s="67" t="str">
        <f t="shared" si="13"/>
        <v/>
      </c>
      <c r="AC79" s="69"/>
      <c r="AD79" s="67" t="str">
        <f t="shared" si="14"/>
        <v/>
      </c>
      <c r="AE79" s="69"/>
      <c r="AF79" s="67" t="str">
        <f t="shared" si="15"/>
        <v/>
      </c>
      <c r="AG79" s="69"/>
      <c r="AH79" s="67" t="str">
        <f t="shared" si="16"/>
        <v/>
      </c>
      <c r="AI79" s="69"/>
      <c r="AJ79" s="67" t="str">
        <f t="shared" si="17"/>
        <v/>
      </c>
      <c r="AK79" s="69"/>
      <c r="AL79" s="67" t="str">
        <f t="shared" si="18"/>
        <v/>
      </c>
      <c r="AM79" s="69"/>
      <c r="AN79" s="67" t="str">
        <f t="shared" si="19"/>
        <v/>
      </c>
      <c r="AO79" s="69"/>
      <c r="AP79" s="67" t="str">
        <f t="shared" si="20"/>
        <v/>
      </c>
      <c r="AQ79" s="69"/>
      <c r="AR79" s="67" t="str">
        <f t="shared" si="21"/>
        <v/>
      </c>
      <c r="AS79" s="69"/>
      <c r="AT79" s="67" t="str">
        <f t="shared" si="22"/>
        <v/>
      </c>
    </row>
    <row r="80" ht="12.0" customHeight="1">
      <c r="A80" s="40"/>
      <c r="B80" s="103" t="str">
        <f>'Criterios de evaluación'!A75&amp;"."&amp;'Criterios de evaluación'!B75</f>
        <v>.</v>
      </c>
      <c r="C80" s="104" t="str">
        <f>'Criterios de evaluación'!C75</f>
        <v/>
      </c>
      <c r="D80" s="104"/>
      <c r="E80" s="123"/>
      <c r="F80" s="65" t="str">
        <f t="shared" si="31"/>
        <v/>
      </c>
      <c r="G80" s="69"/>
      <c r="H80" s="67" t="str">
        <f t="shared" si="3"/>
        <v/>
      </c>
      <c r="I80" s="69"/>
      <c r="J80" s="67" t="str">
        <f t="shared" si="4"/>
        <v/>
      </c>
      <c r="K80" s="69"/>
      <c r="L80" s="67" t="str">
        <f t="shared" si="5"/>
        <v/>
      </c>
      <c r="M80" s="69"/>
      <c r="N80" s="67" t="str">
        <f t="shared" si="6"/>
        <v/>
      </c>
      <c r="O80" s="69"/>
      <c r="P80" s="67" t="str">
        <f t="shared" si="7"/>
        <v/>
      </c>
      <c r="Q80" s="69"/>
      <c r="R80" s="67" t="str">
        <f t="shared" si="8"/>
        <v/>
      </c>
      <c r="S80" s="69"/>
      <c r="T80" s="67" t="str">
        <f t="shared" si="9"/>
        <v/>
      </c>
      <c r="U80" s="69"/>
      <c r="V80" s="67" t="str">
        <f t="shared" si="10"/>
        <v/>
      </c>
      <c r="W80" s="69"/>
      <c r="X80" s="67" t="str">
        <f t="shared" si="11"/>
        <v/>
      </c>
      <c r="Y80" s="69"/>
      <c r="Z80" s="67" t="str">
        <f t="shared" si="12"/>
        <v/>
      </c>
      <c r="AA80" s="69"/>
      <c r="AB80" s="67" t="str">
        <f t="shared" si="13"/>
        <v/>
      </c>
      <c r="AC80" s="69"/>
      <c r="AD80" s="67" t="str">
        <f t="shared" si="14"/>
        <v/>
      </c>
      <c r="AE80" s="69"/>
      <c r="AF80" s="67" t="str">
        <f t="shared" si="15"/>
        <v/>
      </c>
      <c r="AG80" s="69"/>
      <c r="AH80" s="67" t="str">
        <f t="shared" si="16"/>
        <v/>
      </c>
      <c r="AI80" s="69"/>
      <c r="AJ80" s="67" t="str">
        <f t="shared" si="17"/>
        <v/>
      </c>
      <c r="AK80" s="69"/>
      <c r="AL80" s="67" t="str">
        <f t="shared" si="18"/>
        <v/>
      </c>
      <c r="AM80" s="69"/>
      <c r="AN80" s="67" t="str">
        <f t="shared" si="19"/>
        <v/>
      </c>
      <c r="AO80" s="69"/>
      <c r="AP80" s="67" t="str">
        <f t="shared" si="20"/>
        <v/>
      </c>
      <c r="AQ80" s="69"/>
      <c r="AR80" s="67" t="str">
        <f t="shared" si="21"/>
        <v/>
      </c>
      <c r="AS80" s="69"/>
      <c r="AT80" s="67" t="str">
        <f t="shared" si="22"/>
        <v/>
      </c>
    </row>
    <row r="81" ht="12.0" customHeight="1">
      <c r="A81" s="40"/>
      <c r="B81" s="103" t="str">
        <f>'Criterios de evaluación'!A76&amp;"."&amp;'Criterios de evaluación'!B76</f>
        <v>.</v>
      </c>
      <c r="C81" s="104" t="str">
        <f>'Criterios de evaluación'!C76</f>
        <v/>
      </c>
      <c r="D81" s="104"/>
      <c r="E81" s="123"/>
      <c r="F81" s="65" t="str">
        <f t="shared" si="31"/>
        <v/>
      </c>
      <c r="G81" s="69"/>
      <c r="H81" s="67" t="str">
        <f t="shared" si="3"/>
        <v/>
      </c>
      <c r="I81" s="69"/>
      <c r="J81" s="67" t="str">
        <f t="shared" si="4"/>
        <v/>
      </c>
      <c r="K81" s="69"/>
      <c r="L81" s="67" t="str">
        <f t="shared" si="5"/>
        <v/>
      </c>
      <c r="M81" s="69"/>
      <c r="N81" s="67" t="str">
        <f t="shared" si="6"/>
        <v/>
      </c>
      <c r="O81" s="69"/>
      <c r="P81" s="67" t="str">
        <f t="shared" si="7"/>
        <v/>
      </c>
      <c r="Q81" s="69"/>
      <c r="R81" s="67" t="str">
        <f t="shared" si="8"/>
        <v/>
      </c>
      <c r="S81" s="69"/>
      <c r="T81" s="67" t="str">
        <f t="shared" si="9"/>
        <v/>
      </c>
      <c r="U81" s="69"/>
      <c r="V81" s="67" t="str">
        <f t="shared" si="10"/>
        <v/>
      </c>
      <c r="W81" s="69"/>
      <c r="X81" s="67" t="str">
        <f t="shared" si="11"/>
        <v/>
      </c>
      <c r="Y81" s="69"/>
      <c r="Z81" s="67" t="str">
        <f t="shared" si="12"/>
        <v/>
      </c>
      <c r="AA81" s="69"/>
      <c r="AB81" s="67" t="str">
        <f t="shared" si="13"/>
        <v/>
      </c>
      <c r="AC81" s="69"/>
      <c r="AD81" s="67" t="str">
        <f t="shared" si="14"/>
        <v/>
      </c>
      <c r="AE81" s="69"/>
      <c r="AF81" s="67" t="str">
        <f t="shared" si="15"/>
        <v/>
      </c>
      <c r="AG81" s="69"/>
      <c r="AH81" s="67" t="str">
        <f t="shared" si="16"/>
        <v/>
      </c>
      <c r="AI81" s="69"/>
      <c r="AJ81" s="67" t="str">
        <f t="shared" si="17"/>
        <v/>
      </c>
      <c r="AK81" s="69"/>
      <c r="AL81" s="67" t="str">
        <f t="shared" si="18"/>
        <v/>
      </c>
      <c r="AM81" s="69"/>
      <c r="AN81" s="67" t="str">
        <f t="shared" si="19"/>
        <v/>
      </c>
      <c r="AO81" s="69"/>
      <c r="AP81" s="67" t="str">
        <f t="shared" si="20"/>
        <v/>
      </c>
      <c r="AQ81" s="69"/>
      <c r="AR81" s="67" t="str">
        <f t="shared" si="21"/>
        <v/>
      </c>
      <c r="AS81" s="69"/>
      <c r="AT81" s="67" t="str">
        <f t="shared" si="22"/>
        <v/>
      </c>
    </row>
    <row r="82" ht="12.0" customHeight="1">
      <c r="A82" s="40"/>
      <c r="B82" s="103" t="str">
        <f>'Criterios de evaluación'!A77&amp;"."&amp;'Criterios de evaluación'!B77</f>
        <v>.</v>
      </c>
      <c r="C82" s="104" t="str">
        <f>'Criterios de evaluación'!C77</f>
        <v/>
      </c>
      <c r="D82" s="104"/>
      <c r="E82" s="123"/>
      <c r="F82" s="65" t="str">
        <f t="shared" si="31"/>
        <v/>
      </c>
      <c r="G82" s="69"/>
      <c r="H82" s="67" t="str">
        <f t="shared" si="3"/>
        <v/>
      </c>
      <c r="I82" s="69"/>
      <c r="J82" s="67" t="str">
        <f t="shared" si="4"/>
        <v/>
      </c>
      <c r="K82" s="69"/>
      <c r="L82" s="67" t="str">
        <f t="shared" si="5"/>
        <v/>
      </c>
      <c r="M82" s="69"/>
      <c r="N82" s="67" t="str">
        <f t="shared" si="6"/>
        <v/>
      </c>
      <c r="O82" s="69"/>
      <c r="P82" s="67" t="str">
        <f t="shared" si="7"/>
        <v/>
      </c>
      <c r="Q82" s="69"/>
      <c r="R82" s="67" t="str">
        <f t="shared" si="8"/>
        <v/>
      </c>
      <c r="S82" s="69"/>
      <c r="T82" s="67" t="str">
        <f t="shared" si="9"/>
        <v/>
      </c>
      <c r="U82" s="69"/>
      <c r="V82" s="67" t="str">
        <f t="shared" si="10"/>
        <v/>
      </c>
      <c r="W82" s="69"/>
      <c r="X82" s="67" t="str">
        <f t="shared" si="11"/>
        <v/>
      </c>
      <c r="Y82" s="69"/>
      <c r="Z82" s="67" t="str">
        <f t="shared" si="12"/>
        <v/>
      </c>
      <c r="AA82" s="69"/>
      <c r="AB82" s="67" t="str">
        <f t="shared" si="13"/>
        <v/>
      </c>
      <c r="AC82" s="69"/>
      <c r="AD82" s="67" t="str">
        <f t="shared" si="14"/>
        <v/>
      </c>
      <c r="AE82" s="69"/>
      <c r="AF82" s="67" t="str">
        <f t="shared" si="15"/>
        <v/>
      </c>
      <c r="AG82" s="69"/>
      <c r="AH82" s="67" t="str">
        <f t="shared" si="16"/>
        <v/>
      </c>
      <c r="AI82" s="69"/>
      <c r="AJ82" s="67" t="str">
        <f t="shared" si="17"/>
        <v/>
      </c>
      <c r="AK82" s="69"/>
      <c r="AL82" s="67" t="str">
        <f t="shared" si="18"/>
        <v/>
      </c>
      <c r="AM82" s="69"/>
      <c r="AN82" s="67" t="str">
        <f t="shared" si="19"/>
        <v/>
      </c>
      <c r="AO82" s="69"/>
      <c r="AP82" s="67" t="str">
        <f t="shared" si="20"/>
        <v/>
      </c>
      <c r="AQ82" s="69"/>
      <c r="AR82" s="67" t="str">
        <f t="shared" si="21"/>
        <v/>
      </c>
      <c r="AS82" s="69"/>
      <c r="AT82" s="67" t="str">
        <f t="shared" si="22"/>
        <v/>
      </c>
    </row>
    <row r="83" ht="12.0" customHeight="1">
      <c r="A83" s="40"/>
      <c r="B83" s="103" t="str">
        <f>'Criterios de evaluación'!A78&amp;"."&amp;'Criterios de evaluación'!B78</f>
        <v>.</v>
      </c>
      <c r="C83" s="104" t="str">
        <f>'Criterios de evaluación'!C78</f>
        <v/>
      </c>
      <c r="D83" s="104"/>
      <c r="E83" s="123"/>
      <c r="F83" s="65" t="str">
        <f t="shared" si="31"/>
        <v/>
      </c>
      <c r="G83" s="69"/>
      <c r="H83" s="67" t="str">
        <f t="shared" si="3"/>
        <v/>
      </c>
      <c r="I83" s="69"/>
      <c r="J83" s="67" t="str">
        <f t="shared" si="4"/>
        <v/>
      </c>
      <c r="K83" s="69"/>
      <c r="L83" s="67" t="str">
        <f t="shared" si="5"/>
        <v/>
      </c>
      <c r="M83" s="69"/>
      <c r="N83" s="67" t="str">
        <f t="shared" si="6"/>
        <v/>
      </c>
      <c r="O83" s="69"/>
      <c r="P83" s="67" t="str">
        <f t="shared" si="7"/>
        <v/>
      </c>
      <c r="Q83" s="69"/>
      <c r="R83" s="67" t="str">
        <f t="shared" si="8"/>
        <v/>
      </c>
      <c r="S83" s="69"/>
      <c r="T83" s="67" t="str">
        <f t="shared" si="9"/>
        <v/>
      </c>
      <c r="U83" s="69"/>
      <c r="V83" s="67" t="str">
        <f t="shared" si="10"/>
        <v/>
      </c>
      <c r="W83" s="69"/>
      <c r="X83" s="67" t="str">
        <f t="shared" si="11"/>
        <v/>
      </c>
      <c r="Y83" s="69"/>
      <c r="Z83" s="67" t="str">
        <f t="shared" si="12"/>
        <v/>
      </c>
      <c r="AA83" s="69"/>
      <c r="AB83" s="67" t="str">
        <f t="shared" si="13"/>
        <v/>
      </c>
      <c r="AC83" s="69"/>
      <c r="AD83" s="67" t="str">
        <f t="shared" si="14"/>
        <v/>
      </c>
      <c r="AE83" s="69"/>
      <c r="AF83" s="67" t="str">
        <f t="shared" si="15"/>
        <v/>
      </c>
      <c r="AG83" s="69"/>
      <c r="AH83" s="67" t="str">
        <f t="shared" si="16"/>
        <v/>
      </c>
      <c r="AI83" s="69"/>
      <c r="AJ83" s="67" t="str">
        <f t="shared" si="17"/>
        <v/>
      </c>
      <c r="AK83" s="69"/>
      <c r="AL83" s="67" t="str">
        <f t="shared" si="18"/>
        <v/>
      </c>
      <c r="AM83" s="69"/>
      <c r="AN83" s="67" t="str">
        <f t="shared" si="19"/>
        <v/>
      </c>
      <c r="AO83" s="69"/>
      <c r="AP83" s="67" t="str">
        <f t="shared" si="20"/>
        <v/>
      </c>
      <c r="AQ83" s="69"/>
      <c r="AR83" s="67" t="str">
        <f t="shared" si="21"/>
        <v/>
      </c>
      <c r="AS83" s="69"/>
      <c r="AT83" s="67" t="str">
        <f t="shared" si="22"/>
        <v/>
      </c>
    </row>
    <row r="84" ht="12.0" customHeight="1">
      <c r="A84" s="40"/>
      <c r="B84" s="103" t="str">
        <f>'Criterios de evaluación'!A79&amp;"."&amp;'Criterios de evaluación'!B79</f>
        <v>.</v>
      </c>
      <c r="C84" s="104" t="str">
        <f>'Criterios de evaluación'!C79</f>
        <v/>
      </c>
      <c r="D84" s="104"/>
      <c r="E84" s="123"/>
      <c r="F84" s="65" t="str">
        <f t="shared" si="31"/>
        <v/>
      </c>
      <c r="G84" s="69"/>
      <c r="H84" s="67" t="str">
        <f t="shared" si="3"/>
        <v/>
      </c>
      <c r="I84" s="69"/>
      <c r="J84" s="67" t="str">
        <f t="shared" si="4"/>
        <v/>
      </c>
      <c r="K84" s="69"/>
      <c r="L84" s="67" t="str">
        <f t="shared" si="5"/>
        <v/>
      </c>
      <c r="M84" s="69"/>
      <c r="N84" s="67" t="str">
        <f t="shared" si="6"/>
        <v/>
      </c>
      <c r="O84" s="69"/>
      <c r="P84" s="67" t="str">
        <f t="shared" si="7"/>
        <v/>
      </c>
      <c r="Q84" s="69"/>
      <c r="R84" s="67" t="str">
        <f t="shared" si="8"/>
        <v/>
      </c>
      <c r="S84" s="69"/>
      <c r="T84" s="67" t="str">
        <f t="shared" si="9"/>
        <v/>
      </c>
      <c r="U84" s="69"/>
      <c r="V84" s="67" t="str">
        <f t="shared" si="10"/>
        <v/>
      </c>
      <c r="W84" s="69"/>
      <c r="X84" s="67" t="str">
        <f t="shared" si="11"/>
        <v/>
      </c>
      <c r="Y84" s="69"/>
      <c r="Z84" s="67" t="str">
        <f t="shared" si="12"/>
        <v/>
      </c>
      <c r="AA84" s="69"/>
      <c r="AB84" s="67" t="str">
        <f t="shared" si="13"/>
        <v/>
      </c>
      <c r="AC84" s="69"/>
      <c r="AD84" s="67" t="str">
        <f t="shared" si="14"/>
        <v/>
      </c>
      <c r="AE84" s="69"/>
      <c r="AF84" s="67" t="str">
        <f t="shared" si="15"/>
        <v/>
      </c>
      <c r="AG84" s="69"/>
      <c r="AH84" s="67" t="str">
        <f t="shared" si="16"/>
        <v/>
      </c>
      <c r="AI84" s="69"/>
      <c r="AJ84" s="67" t="str">
        <f t="shared" si="17"/>
        <v/>
      </c>
      <c r="AK84" s="69"/>
      <c r="AL84" s="67" t="str">
        <f t="shared" si="18"/>
        <v/>
      </c>
      <c r="AM84" s="69"/>
      <c r="AN84" s="67" t="str">
        <f t="shared" si="19"/>
        <v/>
      </c>
      <c r="AO84" s="69"/>
      <c r="AP84" s="67" t="str">
        <f t="shared" si="20"/>
        <v/>
      </c>
      <c r="AQ84" s="69"/>
      <c r="AR84" s="67" t="str">
        <f t="shared" si="21"/>
        <v/>
      </c>
      <c r="AS84" s="69"/>
      <c r="AT84" s="67" t="str">
        <f t="shared" si="22"/>
        <v/>
      </c>
    </row>
    <row r="85" ht="12.0" customHeight="1">
      <c r="A85" s="40"/>
      <c r="B85" s="103" t="str">
        <f>'Criterios de evaluación'!A80&amp;"."&amp;'Criterios de evaluación'!B80</f>
        <v>.</v>
      </c>
      <c r="C85" s="104" t="str">
        <f>'Criterios de evaluación'!C80</f>
        <v/>
      </c>
      <c r="D85" s="104"/>
      <c r="E85" s="123"/>
      <c r="F85" s="65" t="str">
        <f t="shared" si="31"/>
        <v/>
      </c>
      <c r="G85" s="69"/>
      <c r="H85" s="67" t="str">
        <f t="shared" si="3"/>
        <v/>
      </c>
      <c r="I85" s="69"/>
      <c r="J85" s="67" t="str">
        <f t="shared" si="4"/>
        <v/>
      </c>
      <c r="K85" s="69"/>
      <c r="L85" s="67" t="str">
        <f t="shared" si="5"/>
        <v/>
      </c>
      <c r="M85" s="69"/>
      <c r="N85" s="67" t="str">
        <f t="shared" si="6"/>
        <v/>
      </c>
      <c r="O85" s="69"/>
      <c r="P85" s="67" t="str">
        <f t="shared" si="7"/>
        <v/>
      </c>
      <c r="Q85" s="69"/>
      <c r="R85" s="67" t="str">
        <f t="shared" si="8"/>
        <v/>
      </c>
      <c r="S85" s="69"/>
      <c r="T85" s="67" t="str">
        <f t="shared" si="9"/>
        <v/>
      </c>
      <c r="U85" s="69"/>
      <c r="V85" s="67" t="str">
        <f t="shared" si="10"/>
        <v/>
      </c>
      <c r="W85" s="69"/>
      <c r="X85" s="67" t="str">
        <f t="shared" si="11"/>
        <v/>
      </c>
      <c r="Y85" s="69"/>
      <c r="Z85" s="67" t="str">
        <f t="shared" si="12"/>
        <v/>
      </c>
      <c r="AA85" s="69"/>
      <c r="AB85" s="67" t="str">
        <f t="shared" si="13"/>
        <v/>
      </c>
      <c r="AC85" s="69"/>
      <c r="AD85" s="67" t="str">
        <f t="shared" si="14"/>
        <v/>
      </c>
      <c r="AE85" s="69"/>
      <c r="AF85" s="67" t="str">
        <f t="shared" si="15"/>
        <v/>
      </c>
      <c r="AG85" s="69"/>
      <c r="AH85" s="67" t="str">
        <f t="shared" si="16"/>
        <v/>
      </c>
      <c r="AI85" s="69"/>
      <c r="AJ85" s="67" t="str">
        <f t="shared" si="17"/>
        <v/>
      </c>
      <c r="AK85" s="69"/>
      <c r="AL85" s="67" t="str">
        <f t="shared" si="18"/>
        <v/>
      </c>
      <c r="AM85" s="69"/>
      <c r="AN85" s="67" t="str">
        <f t="shared" si="19"/>
        <v/>
      </c>
      <c r="AO85" s="69"/>
      <c r="AP85" s="67" t="str">
        <f t="shared" si="20"/>
        <v/>
      </c>
      <c r="AQ85" s="69"/>
      <c r="AR85" s="67" t="str">
        <f t="shared" si="21"/>
        <v/>
      </c>
      <c r="AS85" s="69"/>
      <c r="AT85" s="67" t="str">
        <f t="shared" si="22"/>
        <v/>
      </c>
    </row>
    <row r="86" ht="12.0" customHeight="1">
      <c r="A86" s="40"/>
      <c r="B86" s="103" t="str">
        <f>'Criterios de evaluación'!A81&amp;"."&amp;'Criterios de evaluación'!B81</f>
        <v>.</v>
      </c>
      <c r="C86" s="104" t="str">
        <f>'Criterios de evaluación'!C81</f>
        <v/>
      </c>
      <c r="D86" s="104"/>
      <c r="E86" s="123"/>
      <c r="F86" s="65" t="str">
        <f t="shared" si="31"/>
        <v/>
      </c>
      <c r="G86" s="69"/>
      <c r="H86" s="67" t="str">
        <f t="shared" si="3"/>
        <v/>
      </c>
      <c r="I86" s="69"/>
      <c r="J86" s="67" t="str">
        <f t="shared" si="4"/>
        <v/>
      </c>
      <c r="K86" s="69"/>
      <c r="L86" s="67" t="str">
        <f t="shared" si="5"/>
        <v/>
      </c>
      <c r="M86" s="69"/>
      <c r="N86" s="67" t="str">
        <f t="shared" si="6"/>
        <v/>
      </c>
      <c r="O86" s="69"/>
      <c r="P86" s="67" t="str">
        <f t="shared" si="7"/>
        <v/>
      </c>
      <c r="Q86" s="69"/>
      <c r="R86" s="67" t="str">
        <f t="shared" si="8"/>
        <v/>
      </c>
      <c r="S86" s="69"/>
      <c r="T86" s="67" t="str">
        <f t="shared" si="9"/>
        <v/>
      </c>
      <c r="U86" s="69"/>
      <c r="V86" s="67" t="str">
        <f t="shared" si="10"/>
        <v/>
      </c>
      <c r="W86" s="69"/>
      <c r="X86" s="67" t="str">
        <f t="shared" si="11"/>
        <v/>
      </c>
      <c r="Y86" s="69"/>
      <c r="Z86" s="67" t="str">
        <f t="shared" si="12"/>
        <v/>
      </c>
      <c r="AA86" s="69"/>
      <c r="AB86" s="67" t="str">
        <f t="shared" si="13"/>
        <v/>
      </c>
      <c r="AC86" s="69"/>
      <c r="AD86" s="67" t="str">
        <f t="shared" si="14"/>
        <v/>
      </c>
      <c r="AE86" s="69"/>
      <c r="AF86" s="67" t="str">
        <f t="shared" si="15"/>
        <v/>
      </c>
      <c r="AG86" s="69"/>
      <c r="AH86" s="67" t="str">
        <f t="shared" si="16"/>
        <v/>
      </c>
      <c r="AI86" s="69"/>
      <c r="AJ86" s="67" t="str">
        <f t="shared" si="17"/>
        <v/>
      </c>
      <c r="AK86" s="69"/>
      <c r="AL86" s="67" t="str">
        <f t="shared" si="18"/>
        <v/>
      </c>
      <c r="AM86" s="69"/>
      <c r="AN86" s="67" t="str">
        <f t="shared" si="19"/>
        <v/>
      </c>
      <c r="AO86" s="69"/>
      <c r="AP86" s="67" t="str">
        <f t="shared" si="20"/>
        <v/>
      </c>
      <c r="AQ86" s="69"/>
      <c r="AR86" s="67" t="str">
        <f t="shared" si="21"/>
        <v/>
      </c>
      <c r="AS86" s="69"/>
      <c r="AT86" s="67" t="str">
        <f t="shared" si="22"/>
        <v/>
      </c>
    </row>
    <row r="87" ht="12.0" customHeight="1">
      <c r="A87" s="40"/>
      <c r="B87" s="103" t="str">
        <f>'Criterios de evaluación'!A82&amp;"."&amp;'Criterios de evaluación'!B82</f>
        <v>.</v>
      </c>
      <c r="C87" s="104" t="str">
        <f>'Criterios de evaluación'!C82</f>
        <v/>
      </c>
      <c r="D87" s="104"/>
      <c r="E87" s="123"/>
      <c r="F87" s="65" t="str">
        <f t="shared" si="31"/>
        <v/>
      </c>
      <c r="G87" s="69"/>
      <c r="H87" s="67" t="str">
        <f t="shared" si="3"/>
        <v/>
      </c>
      <c r="I87" s="69"/>
      <c r="J87" s="67" t="str">
        <f t="shared" si="4"/>
        <v/>
      </c>
      <c r="K87" s="69"/>
      <c r="L87" s="67" t="str">
        <f t="shared" si="5"/>
        <v/>
      </c>
      <c r="M87" s="69"/>
      <c r="N87" s="67" t="str">
        <f t="shared" si="6"/>
        <v/>
      </c>
      <c r="O87" s="69"/>
      <c r="P87" s="67" t="str">
        <f t="shared" si="7"/>
        <v/>
      </c>
      <c r="Q87" s="69"/>
      <c r="R87" s="67" t="str">
        <f t="shared" si="8"/>
        <v/>
      </c>
      <c r="S87" s="69"/>
      <c r="T87" s="67" t="str">
        <f t="shared" si="9"/>
        <v/>
      </c>
      <c r="U87" s="69"/>
      <c r="V87" s="67" t="str">
        <f t="shared" si="10"/>
        <v/>
      </c>
      <c r="W87" s="69"/>
      <c r="X87" s="67" t="str">
        <f t="shared" si="11"/>
        <v/>
      </c>
      <c r="Y87" s="69"/>
      <c r="Z87" s="67" t="str">
        <f t="shared" si="12"/>
        <v/>
      </c>
      <c r="AA87" s="69"/>
      <c r="AB87" s="67" t="str">
        <f t="shared" si="13"/>
        <v/>
      </c>
      <c r="AC87" s="69"/>
      <c r="AD87" s="67" t="str">
        <f t="shared" si="14"/>
        <v/>
      </c>
      <c r="AE87" s="69"/>
      <c r="AF87" s="67" t="str">
        <f t="shared" si="15"/>
        <v/>
      </c>
      <c r="AG87" s="69"/>
      <c r="AH87" s="67" t="str">
        <f t="shared" si="16"/>
        <v/>
      </c>
      <c r="AI87" s="69"/>
      <c r="AJ87" s="67" t="str">
        <f t="shared" si="17"/>
        <v/>
      </c>
      <c r="AK87" s="69"/>
      <c r="AL87" s="67" t="str">
        <f t="shared" si="18"/>
        <v/>
      </c>
      <c r="AM87" s="69"/>
      <c r="AN87" s="67" t="str">
        <f t="shared" si="19"/>
        <v/>
      </c>
      <c r="AO87" s="69"/>
      <c r="AP87" s="67" t="str">
        <f t="shared" si="20"/>
        <v/>
      </c>
      <c r="AQ87" s="69"/>
      <c r="AR87" s="67" t="str">
        <f t="shared" si="21"/>
        <v/>
      </c>
      <c r="AS87" s="69"/>
      <c r="AT87" s="67" t="str">
        <f t="shared" si="22"/>
        <v/>
      </c>
    </row>
    <row r="88" ht="12.0" customHeight="1">
      <c r="A88" s="40"/>
      <c r="B88" s="103" t="str">
        <f>'Criterios de evaluación'!A83&amp;"."&amp;'Criterios de evaluación'!B83</f>
        <v>.</v>
      </c>
      <c r="C88" s="104" t="str">
        <f>'Criterios de evaluación'!C83</f>
        <v/>
      </c>
      <c r="D88" s="104"/>
      <c r="E88" s="123"/>
      <c r="F88" s="65" t="str">
        <f t="shared" si="31"/>
        <v/>
      </c>
      <c r="G88" s="69"/>
      <c r="H88" s="67" t="str">
        <f t="shared" si="3"/>
        <v/>
      </c>
      <c r="I88" s="69"/>
      <c r="J88" s="67" t="str">
        <f t="shared" si="4"/>
        <v/>
      </c>
      <c r="K88" s="69"/>
      <c r="L88" s="67" t="str">
        <f t="shared" si="5"/>
        <v/>
      </c>
      <c r="M88" s="69"/>
      <c r="N88" s="67" t="str">
        <f t="shared" si="6"/>
        <v/>
      </c>
      <c r="O88" s="69"/>
      <c r="P88" s="67" t="str">
        <f t="shared" si="7"/>
        <v/>
      </c>
      <c r="Q88" s="69"/>
      <c r="R88" s="67" t="str">
        <f t="shared" si="8"/>
        <v/>
      </c>
      <c r="S88" s="69"/>
      <c r="T88" s="67" t="str">
        <f t="shared" si="9"/>
        <v/>
      </c>
      <c r="U88" s="69"/>
      <c r="V88" s="67" t="str">
        <f t="shared" si="10"/>
        <v/>
      </c>
      <c r="W88" s="69"/>
      <c r="X88" s="67" t="str">
        <f t="shared" si="11"/>
        <v/>
      </c>
      <c r="Y88" s="69"/>
      <c r="Z88" s="67" t="str">
        <f t="shared" si="12"/>
        <v/>
      </c>
      <c r="AA88" s="69"/>
      <c r="AB88" s="67" t="str">
        <f t="shared" si="13"/>
        <v/>
      </c>
      <c r="AC88" s="69"/>
      <c r="AD88" s="67" t="str">
        <f t="shared" si="14"/>
        <v/>
      </c>
      <c r="AE88" s="69"/>
      <c r="AF88" s="67" t="str">
        <f t="shared" si="15"/>
        <v/>
      </c>
      <c r="AG88" s="69"/>
      <c r="AH88" s="67" t="str">
        <f t="shared" si="16"/>
        <v/>
      </c>
      <c r="AI88" s="69"/>
      <c r="AJ88" s="67" t="str">
        <f t="shared" si="17"/>
        <v/>
      </c>
      <c r="AK88" s="69"/>
      <c r="AL88" s="67" t="str">
        <f t="shared" si="18"/>
        <v/>
      </c>
      <c r="AM88" s="69"/>
      <c r="AN88" s="67" t="str">
        <f t="shared" si="19"/>
        <v/>
      </c>
      <c r="AO88" s="69"/>
      <c r="AP88" s="67" t="str">
        <f t="shared" si="20"/>
        <v/>
      </c>
      <c r="AQ88" s="69"/>
      <c r="AR88" s="67" t="str">
        <f t="shared" si="21"/>
        <v/>
      </c>
      <c r="AS88" s="69"/>
      <c r="AT88" s="67" t="str">
        <f t="shared" si="22"/>
        <v/>
      </c>
    </row>
    <row r="89" ht="12.0" customHeight="1">
      <c r="A89" s="40"/>
      <c r="B89" s="103" t="str">
        <f>'Criterios de evaluación'!A84&amp;"."&amp;'Criterios de evaluación'!B84</f>
        <v>.</v>
      </c>
      <c r="C89" s="104" t="str">
        <f>'Criterios de evaluación'!C84</f>
        <v/>
      </c>
      <c r="D89" s="104"/>
      <c r="E89" s="123"/>
      <c r="F89" s="65" t="str">
        <f t="shared" si="31"/>
        <v/>
      </c>
      <c r="G89" s="69"/>
      <c r="H89" s="67" t="str">
        <f t="shared" si="3"/>
        <v/>
      </c>
      <c r="I89" s="69"/>
      <c r="J89" s="67" t="str">
        <f t="shared" si="4"/>
        <v/>
      </c>
      <c r="K89" s="69"/>
      <c r="L89" s="67" t="str">
        <f t="shared" si="5"/>
        <v/>
      </c>
      <c r="M89" s="69"/>
      <c r="N89" s="67" t="str">
        <f t="shared" si="6"/>
        <v/>
      </c>
      <c r="O89" s="69"/>
      <c r="P89" s="67" t="str">
        <f t="shared" si="7"/>
        <v/>
      </c>
      <c r="Q89" s="69"/>
      <c r="R89" s="67" t="str">
        <f t="shared" si="8"/>
        <v/>
      </c>
      <c r="S89" s="69"/>
      <c r="T89" s="67" t="str">
        <f t="shared" si="9"/>
        <v/>
      </c>
      <c r="U89" s="69"/>
      <c r="V89" s="67" t="str">
        <f t="shared" si="10"/>
        <v/>
      </c>
      <c r="W89" s="69"/>
      <c r="X89" s="67" t="str">
        <f t="shared" si="11"/>
        <v/>
      </c>
      <c r="Y89" s="69"/>
      <c r="Z89" s="67" t="str">
        <f t="shared" si="12"/>
        <v/>
      </c>
      <c r="AA89" s="69"/>
      <c r="AB89" s="67" t="str">
        <f t="shared" si="13"/>
        <v/>
      </c>
      <c r="AC89" s="69"/>
      <c r="AD89" s="67" t="str">
        <f t="shared" si="14"/>
        <v/>
      </c>
      <c r="AE89" s="69"/>
      <c r="AF89" s="67" t="str">
        <f t="shared" si="15"/>
        <v/>
      </c>
      <c r="AG89" s="69"/>
      <c r="AH89" s="67" t="str">
        <f t="shared" si="16"/>
        <v/>
      </c>
      <c r="AI89" s="69"/>
      <c r="AJ89" s="67" t="str">
        <f t="shared" si="17"/>
        <v/>
      </c>
      <c r="AK89" s="69"/>
      <c r="AL89" s="67" t="str">
        <f t="shared" si="18"/>
        <v/>
      </c>
      <c r="AM89" s="69"/>
      <c r="AN89" s="67" t="str">
        <f t="shared" si="19"/>
        <v/>
      </c>
      <c r="AO89" s="69"/>
      <c r="AP89" s="67" t="str">
        <f t="shared" si="20"/>
        <v/>
      </c>
      <c r="AQ89" s="69"/>
      <c r="AR89" s="67" t="str">
        <f t="shared" si="21"/>
        <v/>
      </c>
      <c r="AS89" s="69"/>
      <c r="AT89" s="67" t="str">
        <f t="shared" si="22"/>
        <v/>
      </c>
    </row>
    <row r="90" ht="12.0" customHeight="1">
      <c r="A90" s="40"/>
      <c r="B90" s="103" t="str">
        <f>'Criterios de evaluación'!A85&amp;"."&amp;'Criterios de evaluación'!B85</f>
        <v>.</v>
      </c>
      <c r="C90" s="104" t="str">
        <f>'Criterios de evaluación'!C85</f>
        <v/>
      </c>
      <c r="D90" s="104"/>
      <c r="E90" s="123"/>
      <c r="F90" s="65" t="str">
        <f t="shared" si="31"/>
        <v/>
      </c>
      <c r="G90" s="69"/>
      <c r="H90" s="67" t="str">
        <f t="shared" si="3"/>
        <v/>
      </c>
      <c r="I90" s="69"/>
      <c r="J90" s="67" t="str">
        <f t="shared" si="4"/>
        <v/>
      </c>
      <c r="K90" s="69"/>
      <c r="L90" s="67" t="str">
        <f t="shared" si="5"/>
        <v/>
      </c>
      <c r="M90" s="69"/>
      <c r="N90" s="67" t="str">
        <f t="shared" si="6"/>
        <v/>
      </c>
      <c r="O90" s="69"/>
      <c r="P90" s="67" t="str">
        <f t="shared" si="7"/>
        <v/>
      </c>
      <c r="Q90" s="69"/>
      <c r="R90" s="67" t="str">
        <f t="shared" si="8"/>
        <v/>
      </c>
      <c r="S90" s="69"/>
      <c r="T90" s="67" t="str">
        <f t="shared" si="9"/>
        <v/>
      </c>
      <c r="U90" s="69"/>
      <c r="V90" s="67" t="str">
        <f t="shared" si="10"/>
        <v/>
      </c>
      <c r="W90" s="69"/>
      <c r="X90" s="67" t="str">
        <f t="shared" si="11"/>
        <v/>
      </c>
      <c r="Y90" s="69"/>
      <c r="Z90" s="67" t="str">
        <f t="shared" si="12"/>
        <v/>
      </c>
      <c r="AA90" s="69"/>
      <c r="AB90" s="67" t="str">
        <f t="shared" si="13"/>
        <v/>
      </c>
      <c r="AC90" s="69"/>
      <c r="AD90" s="67" t="str">
        <f t="shared" si="14"/>
        <v/>
      </c>
      <c r="AE90" s="69"/>
      <c r="AF90" s="67" t="str">
        <f t="shared" si="15"/>
        <v/>
      </c>
      <c r="AG90" s="69"/>
      <c r="AH90" s="67" t="str">
        <f t="shared" si="16"/>
        <v/>
      </c>
      <c r="AI90" s="69"/>
      <c r="AJ90" s="67" t="str">
        <f t="shared" si="17"/>
        <v/>
      </c>
      <c r="AK90" s="69"/>
      <c r="AL90" s="67" t="str">
        <f t="shared" si="18"/>
        <v/>
      </c>
      <c r="AM90" s="69"/>
      <c r="AN90" s="67" t="str">
        <f t="shared" si="19"/>
        <v/>
      </c>
      <c r="AO90" s="69"/>
      <c r="AP90" s="67" t="str">
        <f t="shared" si="20"/>
        <v/>
      </c>
      <c r="AQ90" s="69"/>
      <c r="AR90" s="67" t="str">
        <f t="shared" si="21"/>
        <v/>
      </c>
      <c r="AS90" s="69"/>
      <c r="AT90" s="67" t="str">
        <f t="shared" si="22"/>
        <v/>
      </c>
    </row>
    <row r="91" ht="12.0" customHeight="1">
      <c r="A91" s="40"/>
      <c r="B91" s="103" t="str">
        <f>'Criterios de evaluación'!A86&amp;"."&amp;'Criterios de evaluación'!B86</f>
        <v>.</v>
      </c>
      <c r="C91" s="104" t="str">
        <f>'Criterios de evaluación'!C86</f>
        <v/>
      </c>
      <c r="D91" s="104"/>
      <c r="E91" s="123"/>
      <c r="F91" s="65" t="str">
        <f t="shared" si="31"/>
        <v/>
      </c>
      <c r="G91" s="69"/>
      <c r="H91" s="67" t="str">
        <f t="shared" si="3"/>
        <v/>
      </c>
      <c r="I91" s="69"/>
      <c r="J91" s="67" t="str">
        <f t="shared" si="4"/>
        <v/>
      </c>
      <c r="K91" s="69"/>
      <c r="L91" s="67" t="str">
        <f t="shared" si="5"/>
        <v/>
      </c>
      <c r="M91" s="69"/>
      <c r="N91" s="67" t="str">
        <f t="shared" si="6"/>
        <v/>
      </c>
      <c r="O91" s="69"/>
      <c r="P91" s="67" t="str">
        <f t="shared" si="7"/>
        <v/>
      </c>
      <c r="Q91" s="69"/>
      <c r="R91" s="67" t="str">
        <f t="shared" si="8"/>
        <v/>
      </c>
      <c r="S91" s="69"/>
      <c r="T91" s="67" t="str">
        <f t="shared" si="9"/>
        <v/>
      </c>
      <c r="U91" s="69"/>
      <c r="V91" s="67" t="str">
        <f t="shared" si="10"/>
        <v/>
      </c>
      <c r="W91" s="69"/>
      <c r="X91" s="67" t="str">
        <f t="shared" si="11"/>
        <v/>
      </c>
      <c r="Y91" s="69"/>
      <c r="Z91" s="67" t="str">
        <f t="shared" si="12"/>
        <v/>
      </c>
      <c r="AA91" s="69"/>
      <c r="AB91" s="67" t="str">
        <f t="shared" si="13"/>
        <v/>
      </c>
      <c r="AC91" s="69"/>
      <c r="AD91" s="67" t="str">
        <f t="shared" si="14"/>
        <v/>
      </c>
      <c r="AE91" s="69"/>
      <c r="AF91" s="67" t="str">
        <f t="shared" si="15"/>
        <v/>
      </c>
      <c r="AG91" s="69"/>
      <c r="AH91" s="67" t="str">
        <f t="shared" si="16"/>
        <v/>
      </c>
      <c r="AI91" s="69"/>
      <c r="AJ91" s="67" t="str">
        <f t="shared" si="17"/>
        <v/>
      </c>
      <c r="AK91" s="69"/>
      <c r="AL91" s="67" t="str">
        <f t="shared" si="18"/>
        <v/>
      </c>
      <c r="AM91" s="69"/>
      <c r="AN91" s="67" t="str">
        <f t="shared" si="19"/>
        <v/>
      </c>
      <c r="AO91" s="69"/>
      <c r="AP91" s="67" t="str">
        <f t="shared" si="20"/>
        <v/>
      </c>
      <c r="AQ91" s="69"/>
      <c r="AR91" s="67" t="str">
        <f t="shared" si="21"/>
        <v/>
      </c>
      <c r="AS91" s="69"/>
      <c r="AT91" s="67" t="str">
        <f t="shared" si="22"/>
        <v/>
      </c>
    </row>
    <row r="92" ht="12.0" customHeight="1">
      <c r="A92" s="40"/>
      <c r="B92" s="103" t="str">
        <f>'Criterios de evaluación'!A87&amp;"."&amp;'Criterios de evaluación'!B87</f>
        <v>.</v>
      </c>
      <c r="C92" s="104" t="str">
        <f>'Criterios de evaluación'!C87</f>
        <v/>
      </c>
      <c r="D92" s="104"/>
      <c r="E92" s="123"/>
      <c r="F92" s="65" t="str">
        <f t="shared" si="31"/>
        <v/>
      </c>
      <c r="G92" s="69"/>
      <c r="H92" s="67" t="str">
        <f t="shared" si="3"/>
        <v/>
      </c>
      <c r="I92" s="69"/>
      <c r="J92" s="67" t="str">
        <f t="shared" si="4"/>
        <v/>
      </c>
      <c r="K92" s="69"/>
      <c r="L92" s="67" t="str">
        <f t="shared" si="5"/>
        <v/>
      </c>
      <c r="M92" s="69"/>
      <c r="N92" s="67" t="str">
        <f t="shared" si="6"/>
        <v/>
      </c>
      <c r="O92" s="69"/>
      <c r="P92" s="67" t="str">
        <f t="shared" si="7"/>
        <v/>
      </c>
      <c r="Q92" s="69"/>
      <c r="R92" s="67" t="str">
        <f t="shared" si="8"/>
        <v/>
      </c>
      <c r="S92" s="69"/>
      <c r="T92" s="67" t="str">
        <f t="shared" si="9"/>
        <v/>
      </c>
      <c r="U92" s="69"/>
      <c r="V92" s="67" t="str">
        <f t="shared" si="10"/>
        <v/>
      </c>
      <c r="W92" s="69"/>
      <c r="X92" s="67" t="str">
        <f t="shared" si="11"/>
        <v/>
      </c>
      <c r="Y92" s="69"/>
      <c r="Z92" s="67" t="str">
        <f t="shared" si="12"/>
        <v/>
      </c>
      <c r="AA92" s="69"/>
      <c r="AB92" s="67" t="str">
        <f t="shared" si="13"/>
        <v/>
      </c>
      <c r="AC92" s="69"/>
      <c r="AD92" s="67" t="str">
        <f t="shared" si="14"/>
        <v/>
      </c>
      <c r="AE92" s="69"/>
      <c r="AF92" s="67" t="str">
        <f t="shared" si="15"/>
        <v/>
      </c>
      <c r="AG92" s="69"/>
      <c r="AH92" s="67" t="str">
        <f t="shared" si="16"/>
        <v/>
      </c>
      <c r="AI92" s="69"/>
      <c r="AJ92" s="67" t="str">
        <f t="shared" si="17"/>
        <v/>
      </c>
      <c r="AK92" s="69"/>
      <c r="AL92" s="67" t="str">
        <f t="shared" si="18"/>
        <v/>
      </c>
      <c r="AM92" s="69"/>
      <c r="AN92" s="67" t="str">
        <f t="shared" si="19"/>
        <v/>
      </c>
      <c r="AO92" s="69"/>
      <c r="AP92" s="67" t="str">
        <f t="shared" si="20"/>
        <v/>
      </c>
      <c r="AQ92" s="69"/>
      <c r="AR92" s="67" t="str">
        <f t="shared" si="21"/>
        <v/>
      </c>
      <c r="AS92" s="69"/>
      <c r="AT92" s="67" t="str">
        <f t="shared" si="22"/>
        <v/>
      </c>
    </row>
    <row r="93" ht="12.0" customHeight="1">
      <c r="A93" s="40"/>
      <c r="B93" s="103" t="str">
        <f>'Criterios de evaluación'!A88&amp;"."&amp;'Criterios de evaluación'!B88</f>
        <v>.</v>
      </c>
      <c r="C93" s="104" t="str">
        <f>'Criterios de evaluación'!C88</f>
        <v/>
      </c>
      <c r="D93" s="104"/>
      <c r="E93" s="123"/>
      <c r="F93" s="65" t="str">
        <f t="shared" si="31"/>
        <v/>
      </c>
      <c r="G93" s="69"/>
      <c r="H93" s="67" t="str">
        <f t="shared" si="3"/>
        <v/>
      </c>
      <c r="I93" s="69"/>
      <c r="J93" s="67" t="str">
        <f t="shared" si="4"/>
        <v/>
      </c>
      <c r="K93" s="69"/>
      <c r="L93" s="67" t="str">
        <f t="shared" si="5"/>
        <v/>
      </c>
      <c r="M93" s="69"/>
      <c r="N93" s="67" t="str">
        <f t="shared" si="6"/>
        <v/>
      </c>
      <c r="O93" s="69"/>
      <c r="P93" s="67" t="str">
        <f t="shared" si="7"/>
        <v/>
      </c>
      <c r="Q93" s="69"/>
      <c r="R93" s="67" t="str">
        <f t="shared" si="8"/>
        <v/>
      </c>
      <c r="S93" s="69"/>
      <c r="T93" s="67" t="str">
        <f t="shared" si="9"/>
        <v/>
      </c>
      <c r="U93" s="69"/>
      <c r="V93" s="67" t="str">
        <f t="shared" si="10"/>
        <v/>
      </c>
      <c r="W93" s="69"/>
      <c r="X93" s="67" t="str">
        <f t="shared" si="11"/>
        <v/>
      </c>
      <c r="Y93" s="69"/>
      <c r="Z93" s="67" t="str">
        <f t="shared" si="12"/>
        <v/>
      </c>
      <c r="AA93" s="69"/>
      <c r="AB93" s="67" t="str">
        <f t="shared" si="13"/>
        <v/>
      </c>
      <c r="AC93" s="69"/>
      <c r="AD93" s="67" t="str">
        <f t="shared" si="14"/>
        <v/>
      </c>
      <c r="AE93" s="69"/>
      <c r="AF93" s="67" t="str">
        <f t="shared" si="15"/>
        <v/>
      </c>
      <c r="AG93" s="69"/>
      <c r="AH93" s="67" t="str">
        <f t="shared" si="16"/>
        <v/>
      </c>
      <c r="AI93" s="69"/>
      <c r="AJ93" s="67" t="str">
        <f t="shared" si="17"/>
        <v/>
      </c>
      <c r="AK93" s="69"/>
      <c r="AL93" s="67" t="str">
        <f t="shared" si="18"/>
        <v/>
      </c>
      <c r="AM93" s="69"/>
      <c r="AN93" s="67" t="str">
        <f t="shared" si="19"/>
        <v/>
      </c>
      <c r="AO93" s="69"/>
      <c r="AP93" s="67" t="str">
        <f t="shared" si="20"/>
        <v/>
      </c>
      <c r="AQ93" s="69"/>
      <c r="AR93" s="67" t="str">
        <f t="shared" si="21"/>
        <v/>
      </c>
      <c r="AS93" s="69"/>
      <c r="AT93" s="67" t="str">
        <f t="shared" si="22"/>
        <v/>
      </c>
    </row>
    <row r="94" ht="12.0" customHeight="1">
      <c r="A94" s="40"/>
      <c r="B94" s="103" t="str">
        <f>'Criterios de evaluación'!A89&amp;"."&amp;'Criterios de evaluación'!B89</f>
        <v>.</v>
      </c>
      <c r="C94" s="104" t="str">
        <f>'Criterios de evaluación'!C89</f>
        <v/>
      </c>
      <c r="D94" s="104"/>
      <c r="E94" s="123"/>
      <c r="F94" s="65" t="str">
        <f t="shared" si="31"/>
        <v/>
      </c>
      <c r="G94" s="69"/>
      <c r="H94" s="67" t="str">
        <f t="shared" si="3"/>
        <v/>
      </c>
      <c r="I94" s="69"/>
      <c r="J94" s="67" t="str">
        <f t="shared" si="4"/>
        <v/>
      </c>
      <c r="K94" s="69"/>
      <c r="L94" s="67" t="str">
        <f t="shared" si="5"/>
        <v/>
      </c>
      <c r="M94" s="69"/>
      <c r="N94" s="67" t="str">
        <f t="shared" si="6"/>
        <v/>
      </c>
      <c r="O94" s="69"/>
      <c r="P94" s="67" t="str">
        <f t="shared" si="7"/>
        <v/>
      </c>
      <c r="Q94" s="69"/>
      <c r="R94" s="67" t="str">
        <f t="shared" si="8"/>
        <v/>
      </c>
      <c r="S94" s="69"/>
      <c r="T94" s="67" t="str">
        <f t="shared" si="9"/>
        <v/>
      </c>
      <c r="U94" s="69"/>
      <c r="V94" s="67" t="str">
        <f t="shared" si="10"/>
        <v/>
      </c>
      <c r="W94" s="69"/>
      <c r="X94" s="67" t="str">
        <f t="shared" si="11"/>
        <v/>
      </c>
      <c r="Y94" s="69"/>
      <c r="Z94" s="67" t="str">
        <f t="shared" si="12"/>
        <v/>
      </c>
      <c r="AA94" s="69"/>
      <c r="AB94" s="67" t="str">
        <f t="shared" si="13"/>
        <v/>
      </c>
      <c r="AC94" s="69"/>
      <c r="AD94" s="67" t="str">
        <f t="shared" si="14"/>
        <v/>
      </c>
      <c r="AE94" s="69"/>
      <c r="AF94" s="67" t="str">
        <f t="shared" si="15"/>
        <v/>
      </c>
      <c r="AG94" s="69"/>
      <c r="AH94" s="67" t="str">
        <f t="shared" si="16"/>
        <v/>
      </c>
      <c r="AI94" s="69"/>
      <c r="AJ94" s="67" t="str">
        <f t="shared" si="17"/>
        <v/>
      </c>
      <c r="AK94" s="69"/>
      <c r="AL94" s="67" t="str">
        <f t="shared" si="18"/>
        <v/>
      </c>
      <c r="AM94" s="69"/>
      <c r="AN94" s="67" t="str">
        <f t="shared" si="19"/>
        <v/>
      </c>
      <c r="AO94" s="69"/>
      <c r="AP94" s="67" t="str">
        <f t="shared" si="20"/>
        <v/>
      </c>
      <c r="AQ94" s="69"/>
      <c r="AR94" s="67" t="str">
        <f t="shared" si="21"/>
        <v/>
      </c>
      <c r="AS94" s="69"/>
      <c r="AT94" s="67" t="str">
        <f t="shared" si="22"/>
        <v/>
      </c>
    </row>
    <row r="95" ht="12.0" customHeight="1">
      <c r="A95" s="40"/>
      <c r="B95" s="103" t="str">
        <f>'Criterios de evaluación'!A90&amp;"."&amp;'Criterios de evaluación'!B90</f>
        <v>.</v>
      </c>
      <c r="C95" s="104" t="str">
        <f>'Criterios de evaluación'!C90</f>
        <v/>
      </c>
      <c r="D95" s="104"/>
      <c r="E95" s="123"/>
      <c r="F95" s="65" t="str">
        <f t="shared" si="31"/>
        <v/>
      </c>
      <c r="G95" s="69"/>
      <c r="H95" s="67" t="str">
        <f t="shared" si="3"/>
        <v/>
      </c>
      <c r="I95" s="69"/>
      <c r="J95" s="67" t="str">
        <f t="shared" si="4"/>
        <v/>
      </c>
      <c r="K95" s="69"/>
      <c r="L95" s="67" t="str">
        <f t="shared" si="5"/>
        <v/>
      </c>
      <c r="M95" s="69"/>
      <c r="N95" s="67" t="str">
        <f t="shared" si="6"/>
        <v/>
      </c>
      <c r="O95" s="69"/>
      <c r="P95" s="67" t="str">
        <f t="shared" si="7"/>
        <v/>
      </c>
      <c r="Q95" s="69"/>
      <c r="R95" s="67" t="str">
        <f t="shared" si="8"/>
        <v/>
      </c>
      <c r="S95" s="69"/>
      <c r="T95" s="67" t="str">
        <f t="shared" si="9"/>
        <v/>
      </c>
      <c r="U95" s="69"/>
      <c r="V95" s="67" t="str">
        <f t="shared" si="10"/>
        <v/>
      </c>
      <c r="W95" s="69"/>
      <c r="X95" s="67" t="str">
        <f t="shared" si="11"/>
        <v/>
      </c>
      <c r="Y95" s="69"/>
      <c r="Z95" s="67" t="str">
        <f t="shared" si="12"/>
        <v/>
      </c>
      <c r="AA95" s="69"/>
      <c r="AB95" s="67" t="str">
        <f t="shared" si="13"/>
        <v/>
      </c>
      <c r="AC95" s="69"/>
      <c r="AD95" s="67" t="str">
        <f t="shared" si="14"/>
        <v/>
      </c>
      <c r="AE95" s="69"/>
      <c r="AF95" s="67" t="str">
        <f t="shared" si="15"/>
        <v/>
      </c>
      <c r="AG95" s="69"/>
      <c r="AH95" s="67" t="str">
        <f t="shared" si="16"/>
        <v/>
      </c>
      <c r="AI95" s="69"/>
      <c r="AJ95" s="67" t="str">
        <f t="shared" si="17"/>
        <v/>
      </c>
      <c r="AK95" s="69"/>
      <c r="AL95" s="67" t="str">
        <f t="shared" si="18"/>
        <v/>
      </c>
      <c r="AM95" s="69"/>
      <c r="AN95" s="67" t="str">
        <f t="shared" si="19"/>
        <v/>
      </c>
      <c r="AO95" s="69"/>
      <c r="AP95" s="67" t="str">
        <f t="shared" si="20"/>
        <v/>
      </c>
      <c r="AQ95" s="69"/>
      <c r="AR95" s="67" t="str">
        <f t="shared" si="21"/>
        <v/>
      </c>
      <c r="AS95" s="69"/>
      <c r="AT95" s="67" t="str">
        <f t="shared" si="22"/>
        <v/>
      </c>
    </row>
    <row r="96" ht="12.0" customHeight="1">
      <c r="A96" s="40"/>
      <c r="B96" s="103" t="str">
        <f>'Criterios de evaluación'!A91&amp;"."&amp;'Criterios de evaluación'!B91</f>
        <v>.</v>
      </c>
      <c r="C96" s="104" t="str">
        <f>'Criterios de evaluación'!C91</f>
        <v/>
      </c>
      <c r="D96" s="104"/>
      <c r="E96" s="123"/>
      <c r="F96" s="65" t="str">
        <f t="shared" si="31"/>
        <v/>
      </c>
      <c r="G96" s="69"/>
      <c r="H96" s="67" t="str">
        <f t="shared" si="3"/>
        <v/>
      </c>
      <c r="I96" s="69"/>
      <c r="J96" s="67" t="str">
        <f t="shared" si="4"/>
        <v/>
      </c>
      <c r="K96" s="69"/>
      <c r="L96" s="67" t="str">
        <f t="shared" si="5"/>
        <v/>
      </c>
      <c r="M96" s="69"/>
      <c r="N96" s="67" t="str">
        <f t="shared" si="6"/>
        <v/>
      </c>
      <c r="O96" s="69"/>
      <c r="P96" s="67" t="str">
        <f t="shared" si="7"/>
        <v/>
      </c>
      <c r="Q96" s="69"/>
      <c r="R96" s="67" t="str">
        <f t="shared" si="8"/>
        <v/>
      </c>
      <c r="S96" s="69"/>
      <c r="T96" s="67" t="str">
        <f t="shared" si="9"/>
        <v/>
      </c>
      <c r="U96" s="69"/>
      <c r="V96" s="67" t="str">
        <f t="shared" si="10"/>
        <v/>
      </c>
      <c r="W96" s="69"/>
      <c r="X96" s="67" t="str">
        <f t="shared" si="11"/>
        <v/>
      </c>
      <c r="Y96" s="69"/>
      <c r="Z96" s="67" t="str">
        <f t="shared" si="12"/>
        <v/>
      </c>
      <c r="AA96" s="69"/>
      <c r="AB96" s="67" t="str">
        <f t="shared" si="13"/>
        <v/>
      </c>
      <c r="AC96" s="69"/>
      <c r="AD96" s="67" t="str">
        <f t="shared" si="14"/>
        <v/>
      </c>
      <c r="AE96" s="69"/>
      <c r="AF96" s="67" t="str">
        <f t="shared" si="15"/>
        <v/>
      </c>
      <c r="AG96" s="69"/>
      <c r="AH96" s="67" t="str">
        <f t="shared" si="16"/>
        <v/>
      </c>
      <c r="AI96" s="69"/>
      <c r="AJ96" s="67" t="str">
        <f t="shared" si="17"/>
        <v/>
      </c>
      <c r="AK96" s="69"/>
      <c r="AL96" s="67" t="str">
        <f t="shared" si="18"/>
        <v/>
      </c>
      <c r="AM96" s="69"/>
      <c r="AN96" s="67" t="str">
        <f t="shared" si="19"/>
        <v/>
      </c>
      <c r="AO96" s="69"/>
      <c r="AP96" s="67" t="str">
        <f t="shared" si="20"/>
        <v/>
      </c>
      <c r="AQ96" s="69"/>
      <c r="AR96" s="67" t="str">
        <f t="shared" si="21"/>
        <v/>
      </c>
      <c r="AS96" s="69"/>
      <c r="AT96" s="67" t="str">
        <f t="shared" si="22"/>
        <v/>
      </c>
    </row>
    <row r="97" ht="12.0" customHeight="1">
      <c r="A97" s="40"/>
      <c r="B97" s="103" t="str">
        <f>'Criterios de evaluación'!A92&amp;"."&amp;'Criterios de evaluación'!B92</f>
        <v>.</v>
      </c>
      <c r="C97" s="104" t="str">
        <f>'Criterios de evaluación'!C92</f>
        <v/>
      </c>
      <c r="D97" s="104"/>
      <c r="E97" s="123"/>
      <c r="F97" s="65" t="str">
        <f t="shared" si="31"/>
        <v/>
      </c>
      <c r="G97" s="69"/>
      <c r="H97" s="67" t="str">
        <f t="shared" si="3"/>
        <v/>
      </c>
      <c r="I97" s="69"/>
      <c r="J97" s="67" t="str">
        <f t="shared" si="4"/>
        <v/>
      </c>
      <c r="K97" s="69"/>
      <c r="L97" s="67" t="str">
        <f t="shared" si="5"/>
        <v/>
      </c>
      <c r="M97" s="69"/>
      <c r="N97" s="67" t="str">
        <f t="shared" si="6"/>
        <v/>
      </c>
      <c r="O97" s="69"/>
      <c r="P97" s="67" t="str">
        <f t="shared" si="7"/>
        <v/>
      </c>
      <c r="Q97" s="69"/>
      <c r="R97" s="67" t="str">
        <f t="shared" si="8"/>
        <v/>
      </c>
      <c r="S97" s="69"/>
      <c r="T97" s="67" t="str">
        <f t="shared" si="9"/>
        <v/>
      </c>
      <c r="U97" s="69"/>
      <c r="V97" s="67" t="str">
        <f t="shared" si="10"/>
        <v/>
      </c>
      <c r="W97" s="69"/>
      <c r="X97" s="67" t="str">
        <f t="shared" si="11"/>
        <v/>
      </c>
      <c r="Y97" s="69"/>
      <c r="Z97" s="67" t="str">
        <f t="shared" si="12"/>
        <v/>
      </c>
      <c r="AA97" s="69"/>
      <c r="AB97" s="67" t="str">
        <f t="shared" si="13"/>
        <v/>
      </c>
      <c r="AC97" s="69"/>
      <c r="AD97" s="67" t="str">
        <f t="shared" si="14"/>
        <v/>
      </c>
      <c r="AE97" s="69"/>
      <c r="AF97" s="67" t="str">
        <f t="shared" si="15"/>
        <v/>
      </c>
      <c r="AG97" s="69"/>
      <c r="AH97" s="67" t="str">
        <f t="shared" si="16"/>
        <v/>
      </c>
      <c r="AI97" s="69"/>
      <c r="AJ97" s="67" t="str">
        <f t="shared" si="17"/>
        <v/>
      </c>
      <c r="AK97" s="69"/>
      <c r="AL97" s="67" t="str">
        <f t="shared" si="18"/>
        <v/>
      </c>
      <c r="AM97" s="69"/>
      <c r="AN97" s="67" t="str">
        <f t="shared" si="19"/>
        <v/>
      </c>
      <c r="AO97" s="69"/>
      <c r="AP97" s="67" t="str">
        <f t="shared" si="20"/>
        <v/>
      </c>
      <c r="AQ97" s="69"/>
      <c r="AR97" s="67" t="str">
        <f t="shared" si="21"/>
        <v/>
      </c>
      <c r="AS97" s="69"/>
      <c r="AT97" s="67" t="str">
        <f t="shared" si="22"/>
        <v/>
      </c>
    </row>
    <row r="98" ht="12.0" customHeight="1">
      <c r="A98" s="40"/>
      <c r="B98" s="103" t="str">
        <f>'Criterios de evaluación'!A93&amp;"."&amp;'Criterios de evaluación'!B93</f>
        <v>.</v>
      </c>
      <c r="C98" s="104" t="str">
        <f>'Criterios de evaluación'!C93</f>
        <v/>
      </c>
      <c r="D98" s="104"/>
      <c r="E98" s="123"/>
      <c r="F98" s="65" t="str">
        <f t="shared" si="31"/>
        <v/>
      </c>
      <c r="G98" s="69"/>
      <c r="H98" s="67" t="str">
        <f t="shared" si="3"/>
        <v/>
      </c>
      <c r="I98" s="69"/>
      <c r="J98" s="67" t="str">
        <f t="shared" si="4"/>
        <v/>
      </c>
      <c r="K98" s="69"/>
      <c r="L98" s="67" t="str">
        <f t="shared" si="5"/>
        <v/>
      </c>
      <c r="M98" s="69"/>
      <c r="N98" s="67" t="str">
        <f t="shared" si="6"/>
        <v/>
      </c>
      <c r="O98" s="69"/>
      <c r="P98" s="67" t="str">
        <f t="shared" si="7"/>
        <v/>
      </c>
      <c r="Q98" s="69"/>
      <c r="R98" s="67" t="str">
        <f t="shared" si="8"/>
        <v/>
      </c>
      <c r="S98" s="69"/>
      <c r="T98" s="67" t="str">
        <f t="shared" si="9"/>
        <v/>
      </c>
      <c r="U98" s="69"/>
      <c r="V98" s="67" t="str">
        <f t="shared" si="10"/>
        <v/>
      </c>
      <c r="W98" s="69"/>
      <c r="X98" s="67" t="str">
        <f t="shared" si="11"/>
        <v/>
      </c>
      <c r="Y98" s="69"/>
      <c r="Z98" s="67" t="str">
        <f t="shared" si="12"/>
        <v/>
      </c>
      <c r="AA98" s="69"/>
      <c r="AB98" s="67" t="str">
        <f t="shared" si="13"/>
        <v/>
      </c>
      <c r="AC98" s="69"/>
      <c r="AD98" s="67" t="str">
        <f t="shared" si="14"/>
        <v/>
      </c>
      <c r="AE98" s="69"/>
      <c r="AF98" s="67" t="str">
        <f t="shared" si="15"/>
        <v/>
      </c>
      <c r="AG98" s="69"/>
      <c r="AH98" s="67" t="str">
        <f t="shared" si="16"/>
        <v/>
      </c>
      <c r="AI98" s="69"/>
      <c r="AJ98" s="67" t="str">
        <f t="shared" si="17"/>
        <v/>
      </c>
      <c r="AK98" s="69"/>
      <c r="AL98" s="67" t="str">
        <f t="shared" si="18"/>
        <v/>
      </c>
      <c r="AM98" s="69"/>
      <c r="AN98" s="67" t="str">
        <f t="shared" si="19"/>
        <v/>
      </c>
      <c r="AO98" s="69"/>
      <c r="AP98" s="67" t="str">
        <f t="shared" si="20"/>
        <v/>
      </c>
      <c r="AQ98" s="69"/>
      <c r="AR98" s="67" t="str">
        <f t="shared" si="21"/>
        <v/>
      </c>
      <c r="AS98" s="69"/>
      <c r="AT98" s="67" t="str">
        <f t="shared" si="22"/>
        <v/>
      </c>
    </row>
    <row r="99" ht="12.0" customHeight="1">
      <c r="A99" s="40"/>
      <c r="B99" s="103" t="str">
        <f>'Criterios de evaluación'!A94&amp;"."&amp;'Criterios de evaluación'!B94</f>
        <v>.</v>
      </c>
      <c r="C99" s="104" t="str">
        <f>'Criterios de evaluación'!C94</f>
        <v/>
      </c>
      <c r="D99" s="104"/>
      <c r="E99" s="123"/>
      <c r="F99" s="65" t="str">
        <f t="shared" si="31"/>
        <v/>
      </c>
      <c r="G99" s="69"/>
      <c r="H99" s="67" t="str">
        <f t="shared" si="3"/>
        <v/>
      </c>
      <c r="I99" s="69"/>
      <c r="J99" s="67" t="str">
        <f t="shared" si="4"/>
        <v/>
      </c>
      <c r="K99" s="69"/>
      <c r="L99" s="67" t="str">
        <f t="shared" si="5"/>
        <v/>
      </c>
      <c r="M99" s="69"/>
      <c r="N99" s="67" t="str">
        <f t="shared" si="6"/>
        <v/>
      </c>
      <c r="O99" s="69"/>
      <c r="P99" s="67" t="str">
        <f t="shared" si="7"/>
        <v/>
      </c>
      <c r="Q99" s="69"/>
      <c r="R99" s="67" t="str">
        <f t="shared" si="8"/>
        <v/>
      </c>
      <c r="S99" s="69"/>
      <c r="T99" s="67" t="str">
        <f t="shared" si="9"/>
        <v/>
      </c>
      <c r="U99" s="69"/>
      <c r="V99" s="67" t="str">
        <f t="shared" si="10"/>
        <v/>
      </c>
      <c r="W99" s="69"/>
      <c r="X99" s="67" t="str">
        <f t="shared" si="11"/>
        <v/>
      </c>
      <c r="Y99" s="69"/>
      <c r="Z99" s="67" t="str">
        <f t="shared" si="12"/>
        <v/>
      </c>
      <c r="AA99" s="69"/>
      <c r="AB99" s="67" t="str">
        <f t="shared" si="13"/>
        <v/>
      </c>
      <c r="AC99" s="69"/>
      <c r="AD99" s="67" t="str">
        <f t="shared" si="14"/>
        <v/>
      </c>
      <c r="AE99" s="69"/>
      <c r="AF99" s="67" t="str">
        <f t="shared" si="15"/>
        <v/>
      </c>
      <c r="AG99" s="69"/>
      <c r="AH99" s="67" t="str">
        <f t="shared" si="16"/>
        <v/>
      </c>
      <c r="AI99" s="69"/>
      <c r="AJ99" s="67" t="str">
        <f t="shared" si="17"/>
        <v/>
      </c>
      <c r="AK99" s="69"/>
      <c r="AL99" s="67" t="str">
        <f t="shared" si="18"/>
        <v/>
      </c>
      <c r="AM99" s="69"/>
      <c r="AN99" s="67" t="str">
        <f t="shared" si="19"/>
        <v/>
      </c>
      <c r="AO99" s="69"/>
      <c r="AP99" s="67" t="str">
        <f t="shared" si="20"/>
        <v/>
      </c>
      <c r="AQ99" s="69"/>
      <c r="AR99" s="67" t="str">
        <f t="shared" si="21"/>
        <v/>
      </c>
      <c r="AS99" s="69"/>
      <c r="AT99" s="67" t="str">
        <f t="shared" si="22"/>
        <v/>
      </c>
    </row>
    <row r="100" ht="12.0" customHeight="1">
      <c r="A100" s="40"/>
      <c r="B100" s="103" t="str">
        <f>'Criterios de evaluación'!A95&amp;"."&amp;'Criterios de evaluación'!B95</f>
        <v>.</v>
      </c>
      <c r="C100" s="104" t="str">
        <f>'Criterios de evaluación'!C95</f>
        <v/>
      </c>
      <c r="D100" s="104"/>
      <c r="E100" s="123"/>
      <c r="F100" s="65" t="str">
        <f t="shared" si="31"/>
        <v/>
      </c>
      <c r="G100" s="69"/>
      <c r="H100" s="67" t="str">
        <f t="shared" si="3"/>
        <v/>
      </c>
      <c r="I100" s="69"/>
      <c r="J100" s="67" t="str">
        <f t="shared" si="4"/>
        <v/>
      </c>
      <c r="K100" s="69"/>
      <c r="L100" s="67" t="str">
        <f t="shared" si="5"/>
        <v/>
      </c>
      <c r="M100" s="69"/>
      <c r="N100" s="67" t="str">
        <f t="shared" si="6"/>
        <v/>
      </c>
      <c r="O100" s="69"/>
      <c r="P100" s="67" t="str">
        <f t="shared" si="7"/>
        <v/>
      </c>
      <c r="Q100" s="69"/>
      <c r="R100" s="67" t="str">
        <f t="shared" si="8"/>
        <v/>
      </c>
      <c r="S100" s="69"/>
      <c r="T100" s="67" t="str">
        <f t="shared" si="9"/>
        <v/>
      </c>
      <c r="U100" s="69"/>
      <c r="V100" s="67" t="str">
        <f t="shared" si="10"/>
        <v/>
      </c>
      <c r="W100" s="69"/>
      <c r="X100" s="67" t="str">
        <f t="shared" si="11"/>
        <v/>
      </c>
      <c r="Y100" s="69"/>
      <c r="Z100" s="67" t="str">
        <f t="shared" si="12"/>
        <v/>
      </c>
      <c r="AA100" s="69"/>
      <c r="AB100" s="67" t="str">
        <f t="shared" si="13"/>
        <v/>
      </c>
      <c r="AC100" s="69"/>
      <c r="AD100" s="67" t="str">
        <f t="shared" si="14"/>
        <v/>
      </c>
      <c r="AE100" s="69"/>
      <c r="AF100" s="67" t="str">
        <f t="shared" si="15"/>
        <v/>
      </c>
      <c r="AG100" s="69"/>
      <c r="AH100" s="67" t="str">
        <f t="shared" si="16"/>
        <v/>
      </c>
      <c r="AI100" s="69"/>
      <c r="AJ100" s="67" t="str">
        <f t="shared" si="17"/>
        <v/>
      </c>
      <c r="AK100" s="69"/>
      <c r="AL100" s="67" t="str">
        <f t="shared" si="18"/>
        <v/>
      </c>
      <c r="AM100" s="69"/>
      <c r="AN100" s="67" t="str">
        <f t="shared" si="19"/>
        <v/>
      </c>
      <c r="AO100" s="69"/>
      <c r="AP100" s="67" t="str">
        <f t="shared" si="20"/>
        <v/>
      </c>
      <c r="AQ100" s="69"/>
      <c r="AR100" s="67" t="str">
        <f t="shared" si="21"/>
        <v/>
      </c>
      <c r="AS100" s="69"/>
      <c r="AT100" s="67" t="str">
        <f t="shared" si="22"/>
        <v/>
      </c>
    </row>
    <row r="101" ht="12.0" customHeight="1">
      <c r="A101" s="40"/>
      <c r="B101" s="103" t="str">
        <f>'Criterios de evaluación'!A96&amp;"."&amp;'Criterios de evaluación'!B96</f>
        <v>.</v>
      </c>
      <c r="C101" s="104" t="str">
        <f>'Criterios de evaluación'!C96</f>
        <v/>
      </c>
      <c r="D101" s="104"/>
      <c r="E101" s="123"/>
      <c r="F101" s="65" t="str">
        <f t="shared" si="31"/>
        <v/>
      </c>
      <c r="G101" s="69"/>
      <c r="H101" s="67" t="str">
        <f t="shared" si="3"/>
        <v/>
      </c>
      <c r="I101" s="69"/>
      <c r="J101" s="67" t="str">
        <f t="shared" si="4"/>
        <v/>
      </c>
      <c r="K101" s="69"/>
      <c r="L101" s="67" t="str">
        <f t="shared" si="5"/>
        <v/>
      </c>
      <c r="M101" s="69"/>
      <c r="N101" s="67" t="str">
        <f t="shared" si="6"/>
        <v/>
      </c>
      <c r="O101" s="69"/>
      <c r="P101" s="67" t="str">
        <f t="shared" si="7"/>
        <v/>
      </c>
      <c r="Q101" s="69"/>
      <c r="R101" s="67" t="str">
        <f t="shared" si="8"/>
        <v/>
      </c>
      <c r="S101" s="69"/>
      <c r="T101" s="67" t="str">
        <f t="shared" si="9"/>
        <v/>
      </c>
      <c r="U101" s="69"/>
      <c r="V101" s="67" t="str">
        <f t="shared" si="10"/>
        <v/>
      </c>
      <c r="W101" s="69"/>
      <c r="X101" s="67" t="str">
        <f t="shared" si="11"/>
        <v/>
      </c>
      <c r="Y101" s="69"/>
      <c r="Z101" s="67" t="str">
        <f t="shared" si="12"/>
        <v/>
      </c>
      <c r="AA101" s="69"/>
      <c r="AB101" s="67" t="str">
        <f t="shared" si="13"/>
        <v/>
      </c>
      <c r="AC101" s="69"/>
      <c r="AD101" s="67" t="str">
        <f t="shared" si="14"/>
        <v/>
      </c>
      <c r="AE101" s="69"/>
      <c r="AF101" s="67" t="str">
        <f t="shared" si="15"/>
        <v/>
      </c>
      <c r="AG101" s="69"/>
      <c r="AH101" s="67" t="str">
        <f t="shared" si="16"/>
        <v/>
      </c>
      <c r="AI101" s="69"/>
      <c r="AJ101" s="67" t="str">
        <f t="shared" si="17"/>
        <v/>
      </c>
      <c r="AK101" s="69"/>
      <c r="AL101" s="67" t="str">
        <f t="shared" si="18"/>
        <v/>
      </c>
      <c r="AM101" s="69"/>
      <c r="AN101" s="67" t="str">
        <f t="shared" si="19"/>
        <v/>
      </c>
      <c r="AO101" s="69"/>
      <c r="AP101" s="67" t="str">
        <f t="shared" si="20"/>
        <v/>
      </c>
      <c r="AQ101" s="69"/>
      <c r="AR101" s="67" t="str">
        <f t="shared" si="21"/>
        <v/>
      </c>
      <c r="AS101" s="69"/>
      <c r="AT101" s="67" t="str">
        <f t="shared" si="22"/>
        <v/>
      </c>
    </row>
    <row r="102" ht="12.0" customHeight="1">
      <c r="A102" s="40"/>
      <c r="B102" s="103" t="str">
        <f>'Criterios de evaluación'!A97&amp;"."&amp;'Criterios de evaluación'!B97</f>
        <v>.</v>
      </c>
      <c r="C102" s="104" t="str">
        <f>'Criterios de evaluación'!C97</f>
        <v/>
      </c>
      <c r="D102" s="104"/>
      <c r="E102" s="123"/>
      <c r="F102" s="65" t="str">
        <f t="shared" si="31"/>
        <v/>
      </c>
      <c r="G102" s="69"/>
      <c r="H102" s="67" t="str">
        <f t="shared" si="3"/>
        <v/>
      </c>
      <c r="I102" s="69"/>
      <c r="J102" s="67" t="str">
        <f t="shared" si="4"/>
        <v/>
      </c>
      <c r="K102" s="69"/>
      <c r="L102" s="67" t="str">
        <f t="shared" si="5"/>
        <v/>
      </c>
      <c r="M102" s="69"/>
      <c r="N102" s="67" t="str">
        <f t="shared" si="6"/>
        <v/>
      </c>
      <c r="O102" s="69"/>
      <c r="P102" s="67" t="str">
        <f t="shared" si="7"/>
        <v/>
      </c>
      <c r="Q102" s="69"/>
      <c r="R102" s="67" t="str">
        <f t="shared" si="8"/>
        <v/>
      </c>
      <c r="S102" s="69"/>
      <c r="T102" s="67" t="str">
        <f t="shared" si="9"/>
        <v/>
      </c>
      <c r="U102" s="69"/>
      <c r="V102" s="67" t="str">
        <f t="shared" si="10"/>
        <v/>
      </c>
      <c r="W102" s="69"/>
      <c r="X102" s="67" t="str">
        <f t="shared" si="11"/>
        <v/>
      </c>
      <c r="Y102" s="69"/>
      <c r="Z102" s="67" t="str">
        <f t="shared" si="12"/>
        <v/>
      </c>
      <c r="AA102" s="69"/>
      <c r="AB102" s="67" t="str">
        <f t="shared" si="13"/>
        <v/>
      </c>
      <c r="AC102" s="69"/>
      <c r="AD102" s="67" t="str">
        <f t="shared" si="14"/>
        <v/>
      </c>
      <c r="AE102" s="69"/>
      <c r="AF102" s="67" t="str">
        <f t="shared" si="15"/>
        <v/>
      </c>
      <c r="AG102" s="69"/>
      <c r="AH102" s="67" t="str">
        <f t="shared" si="16"/>
        <v/>
      </c>
      <c r="AI102" s="69"/>
      <c r="AJ102" s="67" t="str">
        <f t="shared" si="17"/>
        <v/>
      </c>
      <c r="AK102" s="69"/>
      <c r="AL102" s="67" t="str">
        <f t="shared" si="18"/>
        <v/>
      </c>
      <c r="AM102" s="69"/>
      <c r="AN102" s="67" t="str">
        <f t="shared" si="19"/>
        <v/>
      </c>
      <c r="AO102" s="69"/>
      <c r="AP102" s="67" t="str">
        <f t="shared" si="20"/>
        <v/>
      </c>
      <c r="AQ102" s="69"/>
      <c r="AR102" s="67" t="str">
        <f t="shared" si="21"/>
        <v/>
      </c>
      <c r="AS102" s="69"/>
      <c r="AT102" s="67" t="str">
        <f t="shared" si="22"/>
        <v/>
      </c>
    </row>
    <row r="103" ht="12.0" customHeight="1">
      <c r="A103" s="40"/>
      <c r="B103" s="103" t="str">
        <f>'Criterios de evaluación'!A98&amp;"."&amp;'Criterios de evaluación'!B98</f>
        <v>.</v>
      </c>
      <c r="C103" s="104" t="str">
        <f>'Criterios de evaluación'!C98</f>
        <v/>
      </c>
      <c r="D103" s="104"/>
      <c r="E103" s="123"/>
      <c r="F103" s="65" t="str">
        <f t="shared" si="31"/>
        <v/>
      </c>
      <c r="G103" s="69"/>
      <c r="H103" s="67" t="str">
        <f t="shared" si="3"/>
        <v/>
      </c>
      <c r="I103" s="69"/>
      <c r="J103" s="67" t="str">
        <f t="shared" si="4"/>
        <v/>
      </c>
      <c r="K103" s="69"/>
      <c r="L103" s="67" t="str">
        <f t="shared" si="5"/>
        <v/>
      </c>
      <c r="M103" s="69"/>
      <c r="N103" s="67" t="str">
        <f t="shared" si="6"/>
        <v/>
      </c>
      <c r="O103" s="69"/>
      <c r="P103" s="67" t="str">
        <f t="shared" si="7"/>
        <v/>
      </c>
      <c r="Q103" s="69"/>
      <c r="R103" s="67" t="str">
        <f t="shared" si="8"/>
        <v/>
      </c>
      <c r="S103" s="69"/>
      <c r="T103" s="67" t="str">
        <f t="shared" si="9"/>
        <v/>
      </c>
      <c r="U103" s="69"/>
      <c r="V103" s="67" t="str">
        <f t="shared" si="10"/>
        <v/>
      </c>
      <c r="W103" s="69"/>
      <c r="X103" s="67" t="str">
        <f t="shared" si="11"/>
        <v/>
      </c>
      <c r="Y103" s="69"/>
      <c r="Z103" s="67" t="str">
        <f t="shared" si="12"/>
        <v/>
      </c>
      <c r="AA103" s="69"/>
      <c r="AB103" s="67" t="str">
        <f t="shared" si="13"/>
        <v/>
      </c>
      <c r="AC103" s="69"/>
      <c r="AD103" s="67" t="str">
        <f t="shared" si="14"/>
        <v/>
      </c>
      <c r="AE103" s="69"/>
      <c r="AF103" s="67" t="str">
        <f t="shared" si="15"/>
        <v/>
      </c>
      <c r="AG103" s="69"/>
      <c r="AH103" s="67" t="str">
        <f t="shared" si="16"/>
        <v/>
      </c>
      <c r="AI103" s="69"/>
      <c r="AJ103" s="67" t="str">
        <f t="shared" si="17"/>
        <v/>
      </c>
      <c r="AK103" s="69"/>
      <c r="AL103" s="67" t="str">
        <f t="shared" si="18"/>
        <v/>
      </c>
      <c r="AM103" s="69"/>
      <c r="AN103" s="67" t="str">
        <f t="shared" si="19"/>
        <v/>
      </c>
      <c r="AO103" s="69"/>
      <c r="AP103" s="67" t="str">
        <f t="shared" si="20"/>
        <v/>
      </c>
      <c r="AQ103" s="69"/>
      <c r="AR103" s="67" t="str">
        <f t="shared" si="21"/>
        <v/>
      </c>
      <c r="AS103" s="69"/>
      <c r="AT103" s="67" t="str">
        <f t="shared" si="22"/>
        <v/>
      </c>
    </row>
    <row r="104" ht="12.0" customHeight="1">
      <c r="A104" s="40"/>
      <c r="B104" s="103" t="str">
        <f>'Criterios de evaluación'!A99&amp;"."&amp;'Criterios de evaluación'!B99</f>
        <v>.</v>
      </c>
      <c r="C104" s="104" t="str">
        <f>'Criterios de evaluación'!C99</f>
        <v/>
      </c>
      <c r="D104" s="104"/>
      <c r="E104" s="123"/>
      <c r="F104" s="65" t="str">
        <f t="shared" si="31"/>
        <v/>
      </c>
      <c r="G104" s="69"/>
      <c r="H104" s="67" t="str">
        <f t="shared" si="3"/>
        <v/>
      </c>
      <c r="I104" s="69"/>
      <c r="J104" s="67" t="str">
        <f t="shared" si="4"/>
        <v/>
      </c>
      <c r="K104" s="69"/>
      <c r="L104" s="67" t="str">
        <f t="shared" si="5"/>
        <v/>
      </c>
      <c r="M104" s="69"/>
      <c r="N104" s="67" t="str">
        <f t="shared" si="6"/>
        <v/>
      </c>
      <c r="O104" s="69"/>
      <c r="P104" s="67" t="str">
        <f t="shared" si="7"/>
        <v/>
      </c>
      <c r="Q104" s="69"/>
      <c r="R104" s="67" t="str">
        <f t="shared" si="8"/>
        <v/>
      </c>
      <c r="S104" s="69"/>
      <c r="T104" s="67" t="str">
        <f t="shared" si="9"/>
        <v/>
      </c>
      <c r="U104" s="69"/>
      <c r="V104" s="67" t="str">
        <f t="shared" si="10"/>
        <v/>
      </c>
      <c r="W104" s="69"/>
      <c r="X104" s="67" t="str">
        <f t="shared" si="11"/>
        <v/>
      </c>
      <c r="Y104" s="69"/>
      <c r="Z104" s="67" t="str">
        <f t="shared" si="12"/>
        <v/>
      </c>
      <c r="AA104" s="69"/>
      <c r="AB104" s="67" t="str">
        <f t="shared" si="13"/>
        <v/>
      </c>
      <c r="AC104" s="69"/>
      <c r="AD104" s="67" t="str">
        <f t="shared" si="14"/>
        <v/>
      </c>
      <c r="AE104" s="69"/>
      <c r="AF104" s="67" t="str">
        <f t="shared" si="15"/>
        <v/>
      </c>
      <c r="AG104" s="69"/>
      <c r="AH104" s="67" t="str">
        <f t="shared" si="16"/>
        <v/>
      </c>
      <c r="AI104" s="69"/>
      <c r="AJ104" s="67" t="str">
        <f t="shared" si="17"/>
        <v/>
      </c>
      <c r="AK104" s="69"/>
      <c r="AL104" s="67" t="str">
        <f t="shared" si="18"/>
        <v/>
      </c>
      <c r="AM104" s="69"/>
      <c r="AN104" s="67" t="str">
        <f t="shared" si="19"/>
        <v/>
      </c>
      <c r="AO104" s="69"/>
      <c r="AP104" s="67" t="str">
        <f t="shared" si="20"/>
        <v/>
      </c>
      <c r="AQ104" s="69"/>
      <c r="AR104" s="67" t="str">
        <f t="shared" si="21"/>
        <v/>
      </c>
      <c r="AS104" s="69"/>
      <c r="AT104" s="67" t="str">
        <f t="shared" si="22"/>
        <v/>
      </c>
    </row>
    <row r="105" ht="12.0" customHeight="1">
      <c r="A105" s="40"/>
      <c r="B105" s="103" t="str">
        <f>'Criterios de evaluación'!A100&amp;"."&amp;'Criterios de evaluación'!B100</f>
        <v>.</v>
      </c>
      <c r="C105" s="104" t="str">
        <f>'Criterios de evaluación'!C100</f>
        <v/>
      </c>
      <c r="D105" s="104"/>
      <c r="E105" s="123"/>
      <c r="F105" s="65" t="str">
        <f t="shared" si="31"/>
        <v/>
      </c>
      <c r="G105" s="69"/>
      <c r="H105" s="67" t="str">
        <f t="shared" si="3"/>
        <v/>
      </c>
      <c r="I105" s="69"/>
      <c r="J105" s="67" t="str">
        <f t="shared" si="4"/>
        <v/>
      </c>
      <c r="K105" s="69"/>
      <c r="L105" s="67" t="str">
        <f t="shared" si="5"/>
        <v/>
      </c>
      <c r="M105" s="69"/>
      <c r="N105" s="67" t="str">
        <f t="shared" si="6"/>
        <v/>
      </c>
      <c r="O105" s="69"/>
      <c r="P105" s="67" t="str">
        <f t="shared" si="7"/>
        <v/>
      </c>
      <c r="Q105" s="69"/>
      <c r="R105" s="67" t="str">
        <f t="shared" si="8"/>
        <v/>
      </c>
      <c r="S105" s="69"/>
      <c r="T105" s="67" t="str">
        <f t="shared" si="9"/>
        <v/>
      </c>
      <c r="U105" s="69"/>
      <c r="V105" s="67" t="str">
        <f t="shared" si="10"/>
        <v/>
      </c>
      <c r="W105" s="69"/>
      <c r="X105" s="67" t="str">
        <f t="shared" si="11"/>
        <v/>
      </c>
      <c r="Y105" s="69"/>
      <c r="Z105" s="67" t="str">
        <f t="shared" si="12"/>
        <v/>
      </c>
      <c r="AA105" s="69"/>
      <c r="AB105" s="67" t="str">
        <f t="shared" si="13"/>
        <v/>
      </c>
      <c r="AC105" s="69"/>
      <c r="AD105" s="67" t="str">
        <f t="shared" si="14"/>
        <v/>
      </c>
      <c r="AE105" s="69"/>
      <c r="AF105" s="67" t="str">
        <f t="shared" si="15"/>
        <v/>
      </c>
      <c r="AG105" s="69"/>
      <c r="AH105" s="67" t="str">
        <f t="shared" si="16"/>
        <v/>
      </c>
      <c r="AI105" s="69"/>
      <c r="AJ105" s="67" t="str">
        <f t="shared" si="17"/>
        <v/>
      </c>
      <c r="AK105" s="69"/>
      <c r="AL105" s="67" t="str">
        <f t="shared" si="18"/>
        <v/>
      </c>
      <c r="AM105" s="69"/>
      <c r="AN105" s="67" t="str">
        <f t="shared" si="19"/>
        <v/>
      </c>
      <c r="AO105" s="69"/>
      <c r="AP105" s="67" t="str">
        <f t="shared" si="20"/>
        <v/>
      </c>
      <c r="AQ105" s="69"/>
      <c r="AR105" s="67" t="str">
        <f t="shared" si="21"/>
        <v/>
      </c>
      <c r="AS105" s="69"/>
      <c r="AT105" s="67" t="str">
        <f t="shared" si="22"/>
        <v/>
      </c>
    </row>
  </sheetData>
  <mergeCells count="104">
    <mergeCell ref="K1:P1"/>
    <mergeCell ref="Q1:T1"/>
    <mergeCell ref="G2:H2"/>
    <mergeCell ref="I2:J2"/>
    <mergeCell ref="K2:L2"/>
    <mergeCell ref="M2:N2"/>
    <mergeCell ref="O2:P2"/>
    <mergeCell ref="Q2:R2"/>
    <mergeCell ref="S2:T2"/>
    <mergeCell ref="AI2:AJ2"/>
    <mergeCell ref="AK2:AL2"/>
    <mergeCell ref="AM2:AN2"/>
    <mergeCell ref="AO2:AP2"/>
    <mergeCell ref="AQ2:AR2"/>
    <mergeCell ref="AS2:AT2"/>
    <mergeCell ref="U2:V2"/>
    <mergeCell ref="W2:X2"/>
    <mergeCell ref="Y2:Z2"/>
    <mergeCell ref="AA2:AB2"/>
    <mergeCell ref="AC2:AD2"/>
    <mergeCell ref="AE2:AF2"/>
    <mergeCell ref="AG2:AH2"/>
    <mergeCell ref="G3:H3"/>
    <mergeCell ref="I3:J3"/>
    <mergeCell ref="K3:L3"/>
    <mergeCell ref="M3:N3"/>
    <mergeCell ref="O3:P3"/>
    <mergeCell ref="Q3:R3"/>
    <mergeCell ref="S3:T3"/>
    <mergeCell ref="AI3:AJ3"/>
    <mergeCell ref="AK3:AL3"/>
    <mergeCell ref="AM3:AN3"/>
    <mergeCell ref="AO3:AP3"/>
    <mergeCell ref="AQ3:AR3"/>
    <mergeCell ref="AS3:AT3"/>
    <mergeCell ref="U3:V3"/>
    <mergeCell ref="W3:X3"/>
    <mergeCell ref="Y3:Z3"/>
    <mergeCell ref="AA3:AB3"/>
    <mergeCell ref="AC3:AD3"/>
    <mergeCell ref="AE3:AF3"/>
    <mergeCell ref="AG3:AH3"/>
    <mergeCell ref="A29:A33"/>
    <mergeCell ref="A34:A36"/>
    <mergeCell ref="A40:A41"/>
    <mergeCell ref="A42:A44"/>
    <mergeCell ref="A45:A46"/>
    <mergeCell ref="A12:A15"/>
    <mergeCell ref="D12:D15"/>
    <mergeCell ref="A16:A22"/>
    <mergeCell ref="D16:D22"/>
    <mergeCell ref="A23:A28"/>
    <mergeCell ref="D23:D28"/>
    <mergeCell ref="D29:D33"/>
    <mergeCell ref="B44:C44"/>
    <mergeCell ref="B45:C45"/>
    <mergeCell ref="E45:E46"/>
    <mergeCell ref="B46:C46"/>
    <mergeCell ref="D34:D36"/>
    <mergeCell ref="B40:C40"/>
    <mergeCell ref="E40:E41"/>
    <mergeCell ref="B41:C41"/>
    <mergeCell ref="B42:C42"/>
    <mergeCell ref="E42:E44"/>
    <mergeCell ref="B43:C43"/>
    <mergeCell ref="AI4:AJ4"/>
    <mergeCell ref="AK4:AL4"/>
    <mergeCell ref="AM4:AN4"/>
    <mergeCell ref="AO4:AP4"/>
    <mergeCell ref="AQ4:AR4"/>
    <mergeCell ref="AS4:AT4"/>
    <mergeCell ref="U4:V4"/>
    <mergeCell ref="W4:X4"/>
    <mergeCell ref="Y4:Z4"/>
    <mergeCell ref="AA4:AB4"/>
    <mergeCell ref="AC4:AD4"/>
    <mergeCell ref="AE4:AF4"/>
    <mergeCell ref="AG4:AH4"/>
    <mergeCell ref="K5:P5"/>
    <mergeCell ref="Q5:T5"/>
    <mergeCell ref="G4:H4"/>
    <mergeCell ref="I4:J4"/>
    <mergeCell ref="K4:L4"/>
    <mergeCell ref="M4:N4"/>
    <mergeCell ref="O4:P4"/>
    <mergeCell ref="Q4:R4"/>
    <mergeCell ref="S4:T4"/>
    <mergeCell ref="G5:J5"/>
    <mergeCell ref="G6:H6"/>
    <mergeCell ref="I6:J6"/>
    <mergeCell ref="K6:L6"/>
    <mergeCell ref="M6:N6"/>
    <mergeCell ref="O6:P6"/>
    <mergeCell ref="Q6:R6"/>
    <mergeCell ref="S6:T6"/>
    <mergeCell ref="D1:D2"/>
    <mergeCell ref="D7:D11"/>
    <mergeCell ref="A1:A6"/>
    <mergeCell ref="B1:B6"/>
    <mergeCell ref="C1:C2"/>
    <mergeCell ref="E1:E2"/>
    <mergeCell ref="F1:F2"/>
    <mergeCell ref="G1:J1"/>
    <mergeCell ref="A7:A11"/>
  </mergeCells>
  <conditionalFormatting sqref="F7:F105">
    <cfRule type="colorScale" priority="1">
      <colorScale>
        <cfvo type="min"/>
        <cfvo type="percentile" val="50"/>
        <cfvo type="max"/>
        <color rgb="FFEA9999"/>
        <color rgb="FFFFE599"/>
        <color rgb="FFB6D7A8"/>
      </colorScale>
    </cfRule>
  </conditionalFormatting>
  <conditionalFormatting sqref="E3:E6">
    <cfRule type="cellIs" dxfId="0" priority="2" operator="equal">
      <formula>1</formula>
    </cfRule>
  </conditionalFormatting>
  <conditionalFormatting sqref="J8">
    <cfRule type="notContainsBlanks" dxfId="1" priority="3">
      <formula>LEN(TRIM(J8))&gt;0</formula>
    </cfRule>
  </conditionalFormatting>
  <drawing r:id="rId1"/>
</worksheet>
</file>